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2025\9.E Cliam\รวม stement 2568\"/>
    </mc:Choice>
  </mc:AlternateContent>
  <xr:revisionPtr revIDLastSave="0" documentId="13_ncr:1_{2CA2AD8A-1C2B-4E36-A8A4-2DFF84A615E7}" xr6:coauthVersionLast="47" xr6:coauthVersionMax="47" xr10:uidLastSave="{00000000-0000-0000-0000-000000000000}"/>
  <bookViews>
    <workbookView xWindow="-120" yWindow="-120" windowWidth="24240" windowHeight="13020" activeTab="1" xr2:uid="{42E29E50-9804-4743-A5DA-B69508B9E529}"/>
  </bookViews>
  <sheets>
    <sheet name="รวม" sheetId="13" r:id="rId1"/>
    <sheet name="รวมแยกราย รพ.สต." sheetId="14" r:id="rId2"/>
    <sheet name="บอน" sheetId="1" r:id="rId3"/>
    <sheet name="โคกก่อง" sheetId="2" r:id="rId4"/>
    <sheet name="หนองขาม" sheetId="10" r:id="rId5"/>
    <sheet name="คำก้าว" sheetId="5" r:id="rId6"/>
    <sheet name="หนองมัง" sheetId="9" r:id="rId7"/>
    <sheet name="หนองไฮ" sheetId="3" r:id="rId8"/>
    <sheet name="ศรีมงคล" sheetId="12" r:id="rId9"/>
    <sheet name="โพนเมือง" sheetId="8" r:id="rId10"/>
    <sheet name="ค้อน้อย" sheetId="7" r:id="rId11"/>
    <sheet name="โนนสูง" sheetId="6" r:id="rId12"/>
    <sheet name="โคกสว่าง" sheetId="11" r:id="rId13"/>
    <sheet name="สระดอกเกษ" sheetId="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B21" i="13"/>
  <c r="R21" i="4"/>
  <c r="R21" i="11"/>
  <c r="R21" i="6"/>
  <c r="R21" i="7"/>
  <c r="R21" i="8"/>
  <c r="R21" i="12"/>
  <c r="R21" i="3"/>
  <c r="R21" i="9"/>
  <c r="R21" i="5"/>
  <c r="R21" i="10"/>
  <c r="R21" i="2"/>
  <c r="R21" i="1"/>
  <c r="O20" i="1"/>
  <c r="O19" i="1"/>
  <c r="O19" i="4"/>
  <c r="R19" i="4" s="1"/>
  <c r="Q20" i="13"/>
  <c r="P20" i="13"/>
  <c r="O20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B20" i="13"/>
  <c r="R20" i="4"/>
  <c r="R20" i="11"/>
  <c r="R20" i="6"/>
  <c r="R20" i="7"/>
  <c r="R20" i="8"/>
  <c r="R20" i="3"/>
  <c r="R20" i="12"/>
  <c r="R20" i="9"/>
  <c r="R20" i="5"/>
  <c r="R20" i="10"/>
  <c r="R20" i="2"/>
  <c r="R20" i="1"/>
  <c r="R20" i="13" s="1"/>
  <c r="Q19" i="13"/>
  <c r="P19" i="13"/>
  <c r="O19" i="13"/>
  <c r="N19" i="13"/>
  <c r="M19" i="13"/>
  <c r="L19" i="13"/>
  <c r="K19" i="13"/>
  <c r="J19" i="13"/>
  <c r="I19" i="13"/>
  <c r="H19" i="13"/>
  <c r="G19" i="13"/>
  <c r="F19" i="13"/>
  <c r="E19" i="13"/>
  <c r="D19" i="13"/>
  <c r="C19" i="13"/>
  <c r="B19" i="13"/>
  <c r="R19" i="11"/>
  <c r="R19" i="6"/>
  <c r="R19" i="7"/>
  <c r="R19" i="8"/>
  <c r="R19" i="12"/>
  <c r="R19" i="3"/>
  <c r="R19" i="9"/>
  <c r="R19" i="5"/>
  <c r="R19" i="10"/>
  <c r="R19" i="2"/>
  <c r="R19" i="1"/>
  <c r="R19" i="13" l="1"/>
  <c r="R18" i="13"/>
  <c r="Q18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C18" i="13"/>
  <c r="B18" i="13"/>
  <c r="R18" i="4"/>
  <c r="R18" i="11"/>
  <c r="R18" i="6"/>
  <c r="R18" i="7"/>
  <c r="R18" i="8"/>
  <c r="R18" i="12"/>
  <c r="R18" i="3"/>
  <c r="R18" i="9"/>
  <c r="R18" i="5"/>
  <c r="R18" i="10"/>
  <c r="R18" i="2"/>
  <c r="R18" i="1"/>
  <c r="Q17" i="13"/>
  <c r="P17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B17" i="13"/>
  <c r="R17" i="4"/>
  <c r="R17" i="11"/>
  <c r="R17" i="6"/>
  <c r="R17" i="7"/>
  <c r="R17" i="8"/>
  <c r="R17" i="12"/>
  <c r="R17" i="3"/>
  <c r="R17" i="9"/>
  <c r="R17" i="5"/>
  <c r="R17" i="10"/>
  <c r="R17" i="13" s="1"/>
  <c r="R17" i="2"/>
  <c r="R17" i="1"/>
  <c r="Q16" i="13"/>
  <c r="P16" i="13"/>
  <c r="O16" i="13"/>
  <c r="N16" i="13"/>
  <c r="M16" i="13"/>
  <c r="L16" i="13"/>
  <c r="K16" i="13"/>
  <c r="J16" i="13"/>
  <c r="I16" i="13"/>
  <c r="H16" i="13"/>
  <c r="G16" i="13"/>
  <c r="F16" i="13"/>
  <c r="E16" i="13"/>
  <c r="D16" i="13"/>
  <c r="C16" i="13"/>
  <c r="B16" i="13"/>
  <c r="R16" i="4"/>
  <c r="R16" i="11"/>
  <c r="R16" i="6"/>
  <c r="R16" i="7"/>
  <c r="R16" i="8"/>
  <c r="R14" i="12"/>
  <c r="R16" i="12"/>
  <c r="R16" i="3"/>
  <c r="R16" i="9"/>
  <c r="R16" i="5"/>
  <c r="R16" i="10"/>
  <c r="R16" i="2"/>
  <c r="R16" i="1"/>
  <c r="R16" i="13" s="1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B15" i="13"/>
  <c r="R15" i="4"/>
  <c r="R15" i="11"/>
  <c r="R15" i="6"/>
  <c r="R15" i="7"/>
  <c r="R15" i="8"/>
  <c r="R15" i="12"/>
  <c r="R15" i="3"/>
  <c r="R15" i="9"/>
  <c r="R15" i="5"/>
  <c r="R15" i="10"/>
  <c r="R15" i="2"/>
  <c r="R15" i="1"/>
  <c r="Q14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B14" i="13"/>
  <c r="R14" i="4"/>
  <c r="R14" i="11"/>
  <c r="R14" i="6"/>
  <c r="R14" i="7"/>
  <c r="R14" i="8"/>
  <c r="R14" i="3"/>
  <c r="R14" i="9"/>
  <c r="R14" i="5"/>
  <c r="R14" i="10"/>
  <c r="R14" i="2"/>
  <c r="R14" i="1"/>
  <c r="R14" i="13" s="1"/>
  <c r="Q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B13" i="13"/>
  <c r="R13" i="4"/>
  <c r="R13" i="11"/>
  <c r="R13" i="6"/>
  <c r="R13" i="7"/>
  <c r="R13" i="8"/>
  <c r="R13" i="12"/>
  <c r="R13" i="3"/>
  <c r="R13" i="9"/>
  <c r="R13" i="5"/>
  <c r="R13" i="13" s="1"/>
  <c r="R13" i="10"/>
  <c r="R13" i="2"/>
  <c r="R13" i="1"/>
  <c r="Q12" i="13"/>
  <c r="P12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B12" i="13"/>
  <c r="R12" i="4"/>
  <c r="R12" i="11"/>
  <c r="R12" i="6"/>
  <c r="R12" i="7"/>
  <c r="R12" i="8"/>
  <c r="R12" i="12"/>
  <c r="R12" i="9"/>
  <c r="R12" i="3"/>
  <c r="R12" i="5"/>
  <c r="R12" i="10"/>
  <c r="R12" i="2"/>
  <c r="R12" i="1"/>
  <c r="R12" i="13" s="1"/>
  <c r="Q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B11" i="13"/>
  <c r="B10" i="13"/>
  <c r="B9" i="13"/>
  <c r="B8" i="13"/>
  <c r="B7" i="13"/>
  <c r="B6" i="13"/>
  <c r="B5" i="13"/>
  <c r="B4" i="13"/>
  <c r="B3" i="13"/>
  <c r="B12" i="14"/>
  <c r="R11" i="4"/>
  <c r="R10" i="4"/>
  <c r="B28" i="4"/>
  <c r="B14" i="14" s="1"/>
  <c r="B28" i="6"/>
  <c r="B28" i="11"/>
  <c r="B13" i="14" s="1"/>
  <c r="R9" i="4"/>
  <c r="R8" i="4"/>
  <c r="R7" i="4"/>
  <c r="R6" i="4"/>
  <c r="R5" i="4"/>
  <c r="R4" i="4"/>
  <c r="R3" i="4"/>
  <c r="R11" i="11"/>
  <c r="R10" i="11"/>
  <c r="R9" i="11"/>
  <c r="R8" i="11"/>
  <c r="R7" i="11"/>
  <c r="R6" i="11"/>
  <c r="R5" i="11"/>
  <c r="R4" i="11"/>
  <c r="R3" i="11"/>
  <c r="R11" i="6"/>
  <c r="R10" i="6"/>
  <c r="R9" i="6"/>
  <c r="R8" i="6"/>
  <c r="R7" i="6"/>
  <c r="R6" i="6"/>
  <c r="R5" i="6"/>
  <c r="R4" i="6"/>
  <c r="R3" i="6"/>
  <c r="B28" i="1"/>
  <c r="B3" i="14" s="1"/>
  <c r="B28" i="2"/>
  <c r="B4" i="14" s="1"/>
  <c r="B28" i="10"/>
  <c r="B5" i="14" s="1"/>
  <c r="B28" i="5"/>
  <c r="B6" i="14" s="1"/>
  <c r="B28" i="9"/>
  <c r="B7" i="14" s="1"/>
  <c r="B28" i="3"/>
  <c r="B8" i="14" s="1"/>
  <c r="B28" i="12"/>
  <c r="B9" i="14" s="1"/>
  <c r="B28" i="8"/>
  <c r="B10" i="14" s="1"/>
  <c r="B28" i="7"/>
  <c r="B11" i="14" s="1"/>
  <c r="O28" i="7"/>
  <c r="O11" i="14" s="1"/>
  <c r="R11" i="7"/>
  <c r="R10" i="7"/>
  <c r="R9" i="7"/>
  <c r="R8" i="7"/>
  <c r="R7" i="7"/>
  <c r="R6" i="7"/>
  <c r="R5" i="7"/>
  <c r="R4" i="7"/>
  <c r="R3" i="7"/>
  <c r="R11" i="8"/>
  <c r="R10" i="8"/>
  <c r="R9" i="8"/>
  <c r="R8" i="8"/>
  <c r="R7" i="8"/>
  <c r="R6" i="8"/>
  <c r="R5" i="8"/>
  <c r="R4" i="8"/>
  <c r="R3" i="8"/>
  <c r="R11" i="12"/>
  <c r="R10" i="12"/>
  <c r="R9" i="12"/>
  <c r="R8" i="12"/>
  <c r="R7" i="12"/>
  <c r="R6" i="12"/>
  <c r="R5" i="12"/>
  <c r="R4" i="12"/>
  <c r="R3" i="12"/>
  <c r="R11" i="3"/>
  <c r="R3" i="3"/>
  <c r="R10" i="3"/>
  <c r="R9" i="3"/>
  <c r="R8" i="3"/>
  <c r="R7" i="3"/>
  <c r="R6" i="3"/>
  <c r="R5" i="3"/>
  <c r="R4" i="3"/>
  <c r="R10" i="9"/>
  <c r="R7" i="9"/>
  <c r="R6" i="9"/>
  <c r="R5" i="9"/>
  <c r="R4" i="9"/>
  <c r="R11" i="9"/>
  <c r="R9" i="9"/>
  <c r="R8" i="9"/>
  <c r="R3" i="9"/>
  <c r="R11" i="5"/>
  <c r="R10" i="5"/>
  <c r="R9" i="5"/>
  <c r="R8" i="5"/>
  <c r="R7" i="5"/>
  <c r="R6" i="5"/>
  <c r="R5" i="5"/>
  <c r="R4" i="5"/>
  <c r="R3" i="5"/>
  <c r="R11" i="10"/>
  <c r="R4" i="10"/>
  <c r="R5" i="10"/>
  <c r="R6" i="10"/>
  <c r="R7" i="10"/>
  <c r="R8" i="10"/>
  <c r="R9" i="10"/>
  <c r="R10" i="10"/>
  <c r="R3" i="10"/>
  <c r="R11" i="2"/>
  <c r="R3" i="2"/>
  <c r="R11" i="1"/>
  <c r="R9" i="2"/>
  <c r="R8" i="2"/>
  <c r="R7" i="2"/>
  <c r="R6" i="2"/>
  <c r="R5" i="2"/>
  <c r="R4" i="2"/>
  <c r="R10" i="2"/>
  <c r="R10" i="1"/>
  <c r="R9" i="1"/>
  <c r="R8" i="1"/>
  <c r="R6" i="1"/>
  <c r="R5" i="1"/>
  <c r="R4" i="1"/>
  <c r="R3" i="1"/>
  <c r="R3" i="13" s="1"/>
  <c r="R7" i="1"/>
  <c r="Q10" i="13"/>
  <c r="P10" i="13"/>
  <c r="O10" i="13"/>
  <c r="N10" i="13"/>
  <c r="M10" i="13"/>
  <c r="L10" i="13"/>
  <c r="K10" i="13"/>
  <c r="J10" i="13"/>
  <c r="I10" i="13"/>
  <c r="H10" i="13"/>
  <c r="D10" i="13"/>
  <c r="E10" i="13"/>
  <c r="G10" i="13"/>
  <c r="F10" i="13"/>
  <c r="C10" i="13"/>
  <c r="O28" i="4"/>
  <c r="O14" i="14" s="1"/>
  <c r="P28" i="4"/>
  <c r="Q4" i="13"/>
  <c r="Q5" i="13"/>
  <c r="Q6" i="13"/>
  <c r="Q7" i="13"/>
  <c r="Q8" i="13"/>
  <c r="Q9" i="13"/>
  <c r="P4" i="13"/>
  <c r="P5" i="13"/>
  <c r="P6" i="13"/>
  <c r="P7" i="13"/>
  <c r="P8" i="13"/>
  <c r="P9" i="13"/>
  <c r="O4" i="13"/>
  <c r="O5" i="13"/>
  <c r="O6" i="13"/>
  <c r="O7" i="13"/>
  <c r="O8" i="13"/>
  <c r="O9" i="13"/>
  <c r="N4" i="13"/>
  <c r="N5" i="13"/>
  <c r="N6" i="13"/>
  <c r="N7" i="13"/>
  <c r="N8" i="13"/>
  <c r="N9" i="13"/>
  <c r="M4" i="13"/>
  <c r="M5" i="13"/>
  <c r="M6" i="13"/>
  <c r="M7" i="13"/>
  <c r="M8" i="13"/>
  <c r="M9" i="13"/>
  <c r="L4" i="13"/>
  <c r="L5" i="13"/>
  <c r="L6" i="13"/>
  <c r="L7" i="13"/>
  <c r="L8" i="13"/>
  <c r="L9" i="13"/>
  <c r="K4" i="13"/>
  <c r="K5" i="13"/>
  <c r="K6" i="13"/>
  <c r="K7" i="13"/>
  <c r="K8" i="13"/>
  <c r="K9" i="13"/>
  <c r="J4" i="13"/>
  <c r="J5" i="13"/>
  <c r="J6" i="13"/>
  <c r="J7" i="13"/>
  <c r="J8" i="13"/>
  <c r="J9" i="13"/>
  <c r="I4" i="13"/>
  <c r="I5" i="13"/>
  <c r="I6" i="13"/>
  <c r="I7" i="13"/>
  <c r="I8" i="13"/>
  <c r="I9" i="13"/>
  <c r="H4" i="13"/>
  <c r="H5" i="13"/>
  <c r="H6" i="13"/>
  <c r="H7" i="13"/>
  <c r="H8" i="13"/>
  <c r="H9" i="13"/>
  <c r="G4" i="13"/>
  <c r="G5" i="13"/>
  <c r="G6" i="13"/>
  <c r="G7" i="13"/>
  <c r="G8" i="13"/>
  <c r="G9" i="13"/>
  <c r="F4" i="13"/>
  <c r="F5" i="13"/>
  <c r="F6" i="13"/>
  <c r="F7" i="13"/>
  <c r="F8" i="13"/>
  <c r="F9" i="13"/>
  <c r="E4" i="13"/>
  <c r="E5" i="13"/>
  <c r="E6" i="13"/>
  <c r="E7" i="13"/>
  <c r="E8" i="13"/>
  <c r="E9" i="13"/>
  <c r="D4" i="13"/>
  <c r="D5" i="13"/>
  <c r="D6" i="13"/>
  <c r="D7" i="13"/>
  <c r="D8" i="13"/>
  <c r="D9" i="13"/>
  <c r="C4" i="13"/>
  <c r="C5" i="13"/>
  <c r="C6" i="13"/>
  <c r="C7" i="13"/>
  <c r="C8" i="13"/>
  <c r="C9" i="13"/>
  <c r="E28" i="1"/>
  <c r="E3" i="14" s="1"/>
  <c r="C28" i="1"/>
  <c r="C3" i="14" s="1"/>
  <c r="Q28" i="4"/>
  <c r="Q14" i="14" s="1"/>
  <c r="Q28" i="11"/>
  <c r="Q13" i="14" s="1"/>
  <c r="Q28" i="6"/>
  <c r="Q12" i="14" s="1"/>
  <c r="Q28" i="7"/>
  <c r="Q11" i="14" s="1"/>
  <c r="Q28" i="8"/>
  <c r="Q10" i="14" s="1"/>
  <c r="Q28" i="12"/>
  <c r="Q9" i="14" s="1"/>
  <c r="Q28" i="3"/>
  <c r="Q8" i="14" s="1"/>
  <c r="J28" i="9"/>
  <c r="J7" i="14" s="1"/>
  <c r="Q28" i="9"/>
  <c r="Q7" i="14" s="1"/>
  <c r="Q28" i="5"/>
  <c r="Q6" i="14" s="1"/>
  <c r="C28" i="5"/>
  <c r="C6" i="14" s="1"/>
  <c r="Q28" i="10"/>
  <c r="P28" i="10"/>
  <c r="P5" i="14" s="1"/>
  <c r="O28" i="10"/>
  <c r="O5" i="14" s="1"/>
  <c r="N28" i="10"/>
  <c r="N5" i="14" s="1"/>
  <c r="M28" i="10"/>
  <c r="L28" i="10"/>
  <c r="L5" i="14" s="1"/>
  <c r="K28" i="10"/>
  <c r="K5" i="14" s="1"/>
  <c r="J28" i="10"/>
  <c r="J5" i="14" s="1"/>
  <c r="I28" i="10"/>
  <c r="I5" i="14" s="1"/>
  <c r="H28" i="10"/>
  <c r="H5" i="14" s="1"/>
  <c r="G28" i="10"/>
  <c r="G5" i="14" s="1"/>
  <c r="F28" i="10"/>
  <c r="F5" i="14" s="1"/>
  <c r="E28" i="10"/>
  <c r="E5" i="14" s="1"/>
  <c r="D28" i="10"/>
  <c r="D5" i="14" s="1"/>
  <c r="Q5" i="14"/>
  <c r="M14" i="14"/>
  <c r="L13" i="14"/>
  <c r="K13" i="14"/>
  <c r="M5" i="14"/>
  <c r="M4" i="14"/>
  <c r="P14" i="14"/>
  <c r="N28" i="4"/>
  <c r="N14" i="14" s="1"/>
  <c r="M28" i="4"/>
  <c r="L28" i="4"/>
  <c r="L14" i="14" s="1"/>
  <c r="K28" i="4"/>
  <c r="K14" i="14" s="1"/>
  <c r="J28" i="4"/>
  <c r="J14" i="14" s="1"/>
  <c r="I28" i="4"/>
  <c r="I14" i="14" s="1"/>
  <c r="H28" i="4"/>
  <c r="H14" i="14" s="1"/>
  <c r="G28" i="4"/>
  <c r="G14" i="14" s="1"/>
  <c r="F28" i="4"/>
  <c r="F14" i="14" s="1"/>
  <c r="E28" i="4"/>
  <c r="E14" i="14" s="1"/>
  <c r="D28" i="4"/>
  <c r="D14" i="14" s="1"/>
  <c r="C28" i="4"/>
  <c r="C14" i="14" s="1"/>
  <c r="P28" i="11"/>
  <c r="P13" i="14" s="1"/>
  <c r="O28" i="11"/>
  <c r="O13" i="14" s="1"/>
  <c r="N28" i="11"/>
  <c r="N13" i="14" s="1"/>
  <c r="M28" i="11"/>
  <c r="M13" i="14" s="1"/>
  <c r="L28" i="11"/>
  <c r="K28" i="11"/>
  <c r="J28" i="11"/>
  <c r="J13" i="14" s="1"/>
  <c r="I28" i="11"/>
  <c r="I13" i="14" s="1"/>
  <c r="H28" i="11"/>
  <c r="H13" i="14" s="1"/>
  <c r="G28" i="11"/>
  <c r="G13" i="14" s="1"/>
  <c r="F28" i="11"/>
  <c r="F13" i="14" s="1"/>
  <c r="E28" i="11"/>
  <c r="E13" i="14" s="1"/>
  <c r="D28" i="11"/>
  <c r="D13" i="14" s="1"/>
  <c r="C28" i="11"/>
  <c r="C13" i="14" s="1"/>
  <c r="P28" i="6"/>
  <c r="P12" i="14" s="1"/>
  <c r="O28" i="6"/>
  <c r="O12" i="14" s="1"/>
  <c r="N28" i="6"/>
  <c r="N12" i="14" s="1"/>
  <c r="M28" i="6"/>
  <c r="M12" i="14" s="1"/>
  <c r="L28" i="6"/>
  <c r="L12" i="14" s="1"/>
  <c r="K28" i="6"/>
  <c r="K12" i="14" s="1"/>
  <c r="J28" i="6"/>
  <c r="J12" i="14" s="1"/>
  <c r="I28" i="6"/>
  <c r="I12" i="14" s="1"/>
  <c r="H28" i="6"/>
  <c r="H12" i="14" s="1"/>
  <c r="G28" i="6"/>
  <c r="G12" i="14" s="1"/>
  <c r="F28" i="6"/>
  <c r="F12" i="14" s="1"/>
  <c r="E28" i="6"/>
  <c r="E12" i="14" s="1"/>
  <c r="D28" i="6"/>
  <c r="D12" i="14" s="1"/>
  <c r="C28" i="6"/>
  <c r="C12" i="14" s="1"/>
  <c r="P28" i="7"/>
  <c r="P11" i="14" s="1"/>
  <c r="N28" i="7"/>
  <c r="N11" i="14" s="1"/>
  <c r="M28" i="7"/>
  <c r="M11" i="14" s="1"/>
  <c r="L28" i="7"/>
  <c r="L11" i="14" s="1"/>
  <c r="K28" i="7"/>
  <c r="K11" i="14" s="1"/>
  <c r="J28" i="7"/>
  <c r="J11" i="14" s="1"/>
  <c r="I28" i="7"/>
  <c r="I11" i="14" s="1"/>
  <c r="H28" i="7"/>
  <c r="H11" i="14" s="1"/>
  <c r="G28" i="7"/>
  <c r="G11" i="14" s="1"/>
  <c r="F28" i="7"/>
  <c r="F11" i="14" s="1"/>
  <c r="E28" i="7"/>
  <c r="E11" i="14" s="1"/>
  <c r="D28" i="7"/>
  <c r="D11" i="14" s="1"/>
  <c r="C28" i="7"/>
  <c r="C11" i="14" s="1"/>
  <c r="P28" i="8"/>
  <c r="P10" i="14" s="1"/>
  <c r="O28" i="8"/>
  <c r="O10" i="14" s="1"/>
  <c r="N28" i="8"/>
  <c r="N10" i="14" s="1"/>
  <c r="M28" i="8"/>
  <c r="M10" i="14" s="1"/>
  <c r="L28" i="8"/>
  <c r="L10" i="14" s="1"/>
  <c r="K28" i="8"/>
  <c r="K10" i="14" s="1"/>
  <c r="J28" i="8"/>
  <c r="J10" i="14" s="1"/>
  <c r="I28" i="8"/>
  <c r="I10" i="14" s="1"/>
  <c r="H28" i="8"/>
  <c r="H10" i="14" s="1"/>
  <c r="G28" i="8"/>
  <c r="G10" i="14" s="1"/>
  <c r="F28" i="8"/>
  <c r="F10" i="14" s="1"/>
  <c r="E28" i="8"/>
  <c r="E10" i="14" s="1"/>
  <c r="D28" i="8"/>
  <c r="D10" i="14" s="1"/>
  <c r="C28" i="8"/>
  <c r="C10" i="14" s="1"/>
  <c r="P28" i="12"/>
  <c r="P9" i="14" s="1"/>
  <c r="O28" i="12"/>
  <c r="O9" i="14" s="1"/>
  <c r="N28" i="12"/>
  <c r="N9" i="14" s="1"/>
  <c r="M28" i="12"/>
  <c r="M9" i="14" s="1"/>
  <c r="L28" i="12"/>
  <c r="L9" i="14" s="1"/>
  <c r="K28" i="12"/>
  <c r="K9" i="14" s="1"/>
  <c r="J28" i="12"/>
  <c r="J9" i="14" s="1"/>
  <c r="I28" i="12"/>
  <c r="I9" i="14" s="1"/>
  <c r="H28" i="12"/>
  <c r="H9" i="14" s="1"/>
  <c r="G28" i="12"/>
  <c r="G9" i="14" s="1"/>
  <c r="F28" i="12"/>
  <c r="F9" i="14" s="1"/>
  <c r="E28" i="12"/>
  <c r="E9" i="14" s="1"/>
  <c r="D28" i="12"/>
  <c r="D9" i="14" s="1"/>
  <c r="C28" i="12"/>
  <c r="C9" i="14" s="1"/>
  <c r="P28" i="3"/>
  <c r="P8" i="14" s="1"/>
  <c r="O28" i="3"/>
  <c r="O8" i="14" s="1"/>
  <c r="N28" i="3"/>
  <c r="N8" i="14" s="1"/>
  <c r="M28" i="3"/>
  <c r="M8" i="14" s="1"/>
  <c r="L28" i="3"/>
  <c r="L8" i="14" s="1"/>
  <c r="K28" i="3"/>
  <c r="K8" i="14" s="1"/>
  <c r="J28" i="3"/>
  <c r="J8" i="14" s="1"/>
  <c r="I28" i="3"/>
  <c r="I8" i="14" s="1"/>
  <c r="H28" i="3"/>
  <c r="H8" i="14" s="1"/>
  <c r="G28" i="3"/>
  <c r="G8" i="14" s="1"/>
  <c r="F28" i="3"/>
  <c r="F8" i="14" s="1"/>
  <c r="E28" i="3"/>
  <c r="E8" i="14" s="1"/>
  <c r="D28" i="3"/>
  <c r="D8" i="14" s="1"/>
  <c r="C28" i="3"/>
  <c r="C8" i="14" s="1"/>
  <c r="P28" i="9"/>
  <c r="P7" i="14" s="1"/>
  <c r="O28" i="9"/>
  <c r="O7" i="14" s="1"/>
  <c r="N28" i="9"/>
  <c r="N7" i="14" s="1"/>
  <c r="M28" i="9"/>
  <c r="M7" i="14" s="1"/>
  <c r="L28" i="9"/>
  <c r="L7" i="14" s="1"/>
  <c r="K28" i="9"/>
  <c r="K7" i="14" s="1"/>
  <c r="I28" i="9"/>
  <c r="I7" i="14" s="1"/>
  <c r="H28" i="9"/>
  <c r="H7" i="14" s="1"/>
  <c r="G28" i="9"/>
  <c r="G7" i="14" s="1"/>
  <c r="F28" i="9"/>
  <c r="F7" i="14" s="1"/>
  <c r="E28" i="9"/>
  <c r="E7" i="14" s="1"/>
  <c r="D28" i="9"/>
  <c r="D7" i="14" s="1"/>
  <c r="C28" i="9"/>
  <c r="C7" i="14" s="1"/>
  <c r="P28" i="5"/>
  <c r="P6" i="14" s="1"/>
  <c r="O28" i="5"/>
  <c r="O6" i="14" s="1"/>
  <c r="N28" i="5"/>
  <c r="N6" i="14" s="1"/>
  <c r="M28" i="5"/>
  <c r="M6" i="14" s="1"/>
  <c r="L28" i="5"/>
  <c r="L6" i="14" s="1"/>
  <c r="K28" i="5"/>
  <c r="K6" i="14" s="1"/>
  <c r="J28" i="5"/>
  <c r="J6" i="14" s="1"/>
  <c r="I28" i="5"/>
  <c r="I6" i="14" s="1"/>
  <c r="H28" i="5"/>
  <c r="H6" i="14" s="1"/>
  <c r="G28" i="5"/>
  <c r="G6" i="14" s="1"/>
  <c r="F28" i="5"/>
  <c r="F6" i="14" s="1"/>
  <c r="E28" i="5"/>
  <c r="E6" i="14" s="1"/>
  <c r="D28" i="5"/>
  <c r="D6" i="14" s="1"/>
  <c r="K28" i="1"/>
  <c r="K3" i="14" s="1"/>
  <c r="J28" i="1"/>
  <c r="J3" i="14" s="1"/>
  <c r="I28" i="1"/>
  <c r="I3" i="14" s="1"/>
  <c r="H28" i="1"/>
  <c r="H3" i="14" s="1"/>
  <c r="G28" i="1"/>
  <c r="G3" i="14" s="1"/>
  <c r="F28" i="1"/>
  <c r="F3" i="14" s="1"/>
  <c r="D28" i="1"/>
  <c r="D3" i="14" s="1"/>
  <c r="L28" i="1"/>
  <c r="L3" i="14" s="1"/>
  <c r="M28" i="1"/>
  <c r="M3" i="14" s="1"/>
  <c r="N28" i="1"/>
  <c r="N3" i="14" s="1"/>
  <c r="O28" i="1"/>
  <c r="O3" i="14" s="1"/>
  <c r="P28" i="1"/>
  <c r="P3" i="14" s="1"/>
  <c r="Q28" i="1"/>
  <c r="Q3" i="14" s="1"/>
  <c r="K28" i="2"/>
  <c r="K4" i="14" s="1"/>
  <c r="L28" i="2"/>
  <c r="L4" i="14" s="1"/>
  <c r="J28" i="2"/>
  <c r="J4" i="14" s="1"/>
  <c r="I28" i="2"/>
  <c r="I4" i="14" s="1"/>
  <c r="H28" i="2"/>
  <c r="H4" i="14" s="1"/>
  <c r="G28" i="2"/>
  <c r="G4" i="14" s="1"/>
  <c r="F28" i="2"/>
  <c r="F4" i="14" s="1"/>
  <c r="E28" i="2"/>
  <c r="E4" i="14" s="1"/>
  <c r="D28" i="2"/>
  <c r="D4" i="14" s="1"/>
  <c r="C28" i="2"/>
  <c r="C4" i="14" s="1"/>
  <c r="M28" i="2"/>
  <c r="N28" i="2"/>
  <c r="N4" i="14" s="1"/>
  <c r="O28" i="2"/>
  <c r="O4" i="14" s="1"/>
  <c r="P28" i="2"/>
  <c r="P4" i="14" s="1"/>
  <c r="Q28" i="2"/>
  <c r="Q4" i="14" s="1"/>
  <c r="C28" i="10"/>
  <c r="C5" i="14" s="1"/>
  <c r="Q3" i="13"/>
  <c r="P3" i="13"/>
  <c r="O3" i="13"/>
  <c r="N3" i="13"/>
  <c r="M3" i="13"/>
  <c r="L3" i="13"/>
  <c r="K3" i="13"/>
  <c r="J3" i="13"/>
  <c r="I3" i="13"/>
  <c r="H3" i="13"/>
  <c r="G3" i="13"/>
  <c r="F3" i="13"/>
  <c r="E3" i="13"/>
  <c r="C3" i="13"/>
  <c r="D3" i="13"/>
  <c r="R15" i="13" l="1"/>
  <c r="R28" i="4"/>
  <c r="R14" i="14" s="1"/>
  <c r="T14" i="14" s="1"/>
  <c r="R11" i="13"/>
  <c r="R28" i="7"/>
  <c r="R11" i="14" s="1"/>
  <c r="T11" i="14" s="1"/>
  <c r="R28" i="1"/>
  <c r="B28" i="13"/>
  <c r="E28" i="13"/>
  <c r="C28" i="13"/>
  <c r="O28" i="13"/>
  <c r="P28" i="13"/>
  <c r="Q28" i="13"/>
  <c r="G28" i="13"/>
  <c r="D15" i="14"/>
  <c r="R28" i="2"/>
  <c r="B15" i="14"/>
  <c r="R10" i="13"/>
  <c r="R28" i="10"/>
  <c r="R5" i="14" s="1"/>
  <c r="T5" i="14" s="1"/>
  <c r="R6" i="13"/>
  <c r="R7" i="13"/>
  <c r="F15" i="14"/>
  <c r="R8" i="13"/>
  <c r="R5" i="13"/>
  <c r="R9" i="13"/>
  <c r="D28" i="13"/>
  <c r="J28" i="13"/>
  <c r="I28" i="13"/>
  <c r="L28" i="13"/>
  <c r="F28" i="13"/>
  <c r="R28" i="12"/>
  <c r="R9" i="14" s="1"/>
  <c r="T9" i="14" s="1"/>
  <c r="R28" i="8"/>
  <c r="R10" i="14" s="1"/>
  <c r="T10" i="14" s="1"/>
  <c r="J15" i="14"/>
  <c r="R28" i="5"/>
  <c r="R6" i="14" s="1"/>
  <c r="T6" i="14" s="1"/>
  <c r="N28" i="13"/>
  <c r="M15" i="14"/>
  <c r="M28" i="13"/>
  <c r="K28" i="13"/>
  <c r="H28" i="13"/>
  <c r="K15" i="14"/>
  <c r="Q15" i="14"/>
  <c r="N15" i="14"/>
  <c r="L15" i="14"/>
  <c r="I15" i="14"/>
  <c r="G15" i="14"/>
  <c r="H15" i="14"/>
  <c r="E15" i="14"/>
  <c r="P15" i="14"/>
  <c r="C15" i="14"/>
  <c r="O15" i="14"/>
  <c r="R28" i="11"/>
  <c r="R13" i="14" s="1"/>
  <c r="T13" i="14" s="1"/>
  <c r="R28" i="6"/>
  <c r="R12" i="14" s="1"/>
  <c r="T12" i="14" s="1"/>
  <c r="R28" i="3"/>
  <c r="R8" i="14" s="1"/>
  <c r="T8" i="14" s="1"/>
  <c r="R28" i="9"/>
  <c r="R7" i="14" s="1"/>
  <c r="T7" i="14" s="1"/>
  <c r="R4" i="14" l="1"/>
  <c r="T4" i="14" s="1"/>
  <c r="T28" i="4"/>
  <c r="T28" i="7" l="1"/>
  <c r="R4" i="13" l="1"/>
  <c r="R28" i="13" s="1"/>
  <c r="T28" i="6"/>
  <c r="T28" i="12"/>
  <c r="T28" i="9"/>
  <c r="T28" i="3"/>
  <c r="T28" i="1"/>
  <c r="T28" i="11"/>
  <c r="T28" i="5"/>
  <c r="T28" i="10"/>
  <c r="T28" i="2"/>
  <c r="T28" i="8"/>
  <c r="T28" i="13"/>
  <c r="R3" i="14" l="1"/>
  <c r="R15" i="14" l="1"/>
  <c r="T3" i="14"/>
  <c r="T15" i="14" s="1"/>
</calcChain>
</file>

<file path=xl/sharedStrings.xml><?xml version="1.0" encoding="utf-8"?>
<sst xmlns="http://schemas.openxmlformats.org/spreadsheetml/2006/main" count="538" uniqueCount="52">
  <si>
    <t>งวด</t>
  </si>
  <si>
    <t>รายการ</t>
  </si>
  <si>
    <t>ยาคุมเม็ด3ผ.(120)</t>
  </si>
  <si>
    <t>anc(360)</t>
  </si>
  <si>
    <t>anc vdrl(550)</t>
  </si>
  <si>
    <t>PRT(75)</t>
  </si>
  <si>
    <t xml:space="preserve">hc </t>
  </si>
  <si>
    <t>รวม</t>
  </si>
  <si>
    <t>PRT+ANC+Lab(1035)</t>
  </si>
  <si>
    <t>PNC+TriFD
(285)</t>
  </si>
  <si>
    <t>TriFD(135)</t>
  </si>
  <si>
    <t>ยาคุมเม็ด1ผ.(40)</t>
  </si>
  <si>
    <t>WALKIN</t>
  </si>
  <si>
    <t>anc+Lab(960)</t>
  </si>
  <si>
    <t>อื่นๆ</t>
  </si>
  <si>
    <t>SCR/PNC
(150)</t>
  </si>
  <si>
    <t>ยาคุมฉีด/
FIT Test(60)</t>
  </si>
  <si>
    <t>anc+vdrl
(550)</t>
  </si>
  <si>
    <t>บอน</t>
  </si>
  <si>
    <t>โคกก่อง</t>
  </si>
  <si>
    <t>หนองขาม</t>
  </si>
  <si>
    <t>คำก้าว</t>
  </si>
  <si>
    <t>หนองมัง</t>
  </si>
  <si>
    <t>หนองไฮ</t>
  </si>
  <si>
    <t>ศรีมงคล</t>
  </si>
  <si>
    <t>โพนเมือง</t>
  </si>
  <si>
    <t>ค้อน้อย</t>
  </si>
  <si>
    <t>โนนสูง</t>
  </si>
  <si>
    <t>โคกสว่าง</t>
  </si>
  <si>
    <t>สระดอกเกษ</t>
  </si>
  <si>
    <t>รพ.สต.</t>
  </si>
  <si>
    <t>6710_OP_01</t>
  </si>
  <si>
    <t>6710_OP_02</t>
  </si>
  <si>
    <t>6709_OP_04</t>
  </si>
  <si>
    <t>6711_OP_01</t>
  </si>
  <si>
    <t>เคลือบฟลูออไรด์ (100)</t>
  </si>
  <si>
    <t>6711_OP_02</t>
  </si>
  <si>
    <t>6712_OP_01</t>
  </si>
  <si>
    <t>6712_OP_06</t>
  </si>
  <si>
    <t>6801_OP_01</t>
  </si>
  <si>
    <t>Ferrofolic (80)</t>
  </si>
  <si>
    <t>6801_OP_02</t>
  </si>
  <si>
    <t>6802_OP_01</t>
  </si>
  <si>
    <t>6802_OP_02</t>
  </si>
  <si>
    <t>6803_OP_01</t>
  </si>
  <si>
    <t>6803_OP_02</t>
  </si>
  <si>
    <t>6804_OP_01</t>
  </si>
  <si>
    <t>6804_OP_02</t>
  </si>
  <si>
    <t>6805_OP_01</t>
  </si>
  <si>
    <t>6805_OP_02</t>
  </si>
  <si>
    <t>6806_OP_01</t>
  </si>
  <si>
    <t>6806_OP_02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</si>
</sst>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(&quot;$&quot;* #,##0.00_);_(&quot;$&quot;* \(#,##0.00\);_(&quot;$&quot;* &quot;-&quot;??_);_(@_)"/>
    <numFmt numFmtId="188" formatCode="#,##0_ ;\-#,##0\ "/>
  </numFmts>
  <fonts count="12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scheme val="minor"/>
    </font>
    <font>
      <u/>
      <sz val="11"/>
      <color theme="10"/>
      <name val="Tahoma"/>
      <family val="2"/>
      <charset val="222"/>
    </font>
    <font>
      <sz val="10"/>
      <color rgb="FF000000"/>
      <name val="Arial"/>
      <family val="2"/>
    </font>
    <font>
      <sz val="12"/>
      <color theme="1"/>
      <name val="Tahoma"/>
      <family val="2"/>
      <scheme val="minor"/>
    </font>
    <font>
      <sz val="12"/>
      <color theme="1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3" fontId="0" fillId="0" borderId="0" xfId="0" applyNumberFormat="1"/>
    <xf numFmtId="43" fontId="0" fillId="0" borderId="1" xfId="0" applyNumberFormat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3" fontId="0" fillId="0" borderId="1" xfId="1" applyFont="1" applyFill="1" applyBorder="1"/>
    <xf numFmtId="0" fontId="0" fillId="2" borderId="1" xfId="0" applyFill="1" applyBorder="1"/>
    <xf numFmtId="0" fontId="9" fillId="0" borderId="1" xfId="0" applyFont="1" applyBorder="1"/>
    <xf numFmtId="0" fontId="9" fillId="0" borderId="1" xfId="0" applyFont="1" applyBorder="1" applyAlignment="1">
      <alignment vertical="top" wrapText="1"/>
    </xf>
    <xf numFmtId="0" fontId="0" fillId="3" borderId="1" xfId="0" applyFill="1" applyBorder="1"/>
    <xf numFmtId="0" fontId="0" fillId="3" borderId="0" xfId="0" applyFill="1"/>
    <xf numFmtId="43" fontId="0" fillId="3" borderId="0" xfId="0" applyNumberFormat="1" applyFill="1"/>
    <xf numFmtId="43" fontId="10" fillId="0" borderId="0" xfId="1" applyFont="1"/>
    <xf numFmtId="0" fontId="0" fillId="4" borderId="0" xfId="0" applyFill="1"/>
    <xf numFmtId="0" fontId="0" fillId="4" borderId="1" xfId="0" applyFill="1" applyBorder="1" applyAlignment="1">
      <alignment horizontal="center" vertical="center" wrapText="1"/>
    </xf>
    <xf numFmtId="43" fontId="0" fillId="4" borderId="1" xfId="0" applyNumberFormat="1" applyFill="1" applyBorder="1"/>
    <xf numFmtId="43" fontId="0" fillId="2" borderId="1" xfId="1" applyFont="1" applyFill="1" applyBorder="1"/>
    <xf numFmtId="43" fontId="0" fillId="2" borderId="0" xfId="0" applyNumberFormat="1" applyFill="1"/>
    <xf numFmtId="0" fontId="0" fillId="2" borderId="0" xfId="0" applyFill="1"/>
    <xf numFmtId="0" fontId="11" fillId="2" borderId="1" xfId="0" applyFont="1" applyFill="1" applyBorder="1"/>
    <xf numFmtId="43" fontId="11" fillId="2" borderId="1" xfId="1" applyFont="1" applyFill="1" applyBorder="1"/>
    <xf numFmtId="43" fontId="11" fillId="2" borderId="0" xfId="0" applyNumberFormat="1" applyFont="1" applyFill="1"/>
    <xf numFmtId="0" fontId="11" fillId="2" borderId="0" xfId="0" applyFont="1" applyFill="1"/>
    <xf numFmtId="0" fontId="0" fillId="0" borderId="1" xfId="0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2" fontId="0" fillId="2" borderId="1" xfId="0" applyNumberFormat="1" applyFill="1" applyBorder="1"/>
    <xf numFmtId="2" fontId="0" fillId="0" borderId="1" xfId="0" applyNumberFormat="1" applyBorder="1"/>
    <xf numFmtId="0" fontId="0" fillId="3" borderId="1" xfId="0" applyFill="1" applyBorder="1" applyAlignment="1">
      <alignment horizontal="right" vertical="center" wrapText="1"/>
    </xf>
    <xf numFmtId="0" fontId="9" fillId="2" borderId="1" xfId="0" applyFont="1" applyFill="1" applyBorder="1"/>
    <xf numFmtId="188" fontId="0" fillId="0" borderId="0" xfId="0" applyNumberFormat="1"/>
    <xf numFmtId="43" fontId="0" fillId="4" borderId="0" xfId="0" applyNumberFormat="1" applyFill="1"/>
    <xf numFmtId="0" fontId="9" fillId="0" borderId="3" xfId="0" applyFont="1" applyBorder="1"/>
    <xf numFmtId="4" fontId="0" fillId="0" borderId="1" xfId="0" applyNumberFormat="1" applyBorder="1"/>
    <xf numFmtId="4" fontId="0" fillId="2" borderId="1" xfId="0" applyNumberFormat="1" applyFill="1" applyBorder="1"/>
    <xf numFmtId="4" fontId="0" fillId="0" borderId="0" xfId="0" applyNumberFormat="1"/>
    <xf numFmtId="4" fontId="0" fillId="3" borderId="1" xfId="0" applyNumberFormat="1" applyFill="1" applyBorder="1"/>
    <xf numFmtId="3" fontId="0" fillId="3" borderId="1" xfId="0" applyNumberFormat="1" applyFill="1" applyBorder="1"/>
    <xf numFmtId="3" fontId="0" fillId="0" borderId="1" xfId="0" applyNumberFormat="1" applyBorder="1"/>
    <xf numFmtId="0" fontId="0" fillId="0" borderId="3" xfId="0" applyBorder="1"/>
    <xf numFmtId="0" fontId="0" fillId="0" borderId="2" xfId="0" applyBorder="1" applyAlignment="1">
      <alignment horizontal="center"/>
    </xf>
  </cellXfs>
  <cellStyles count="168">
    <cellStyle name="Comma 2" xfId="6" xr:uid="{87F3AC2A-79AB-45DD-9DA2-A353CD99218A}"/>
    <cellStyle name="Comma 2 2" xfId="22" xr:uid="{DF133B4A-1C8A-4043-B8E4-DBF623A9B7F2}"/>
    <cellStyle name="Comma 2 2 2" xfId="42" xr:uid="{0E589EFF-6877-444C-98AC-EDAB42A2FE15}"/>
    <cellStyle name="Comma 2 2 2 2" xfId="82" xr:uid="{56099122-D740-46F4-9882-4B071515320E}"/>
    <cellStyle name="Comma 2 2 2 2 2" xfId="162" xr:uid="{CA172D40-A98C-48D5-BAA6-DCCE1403D84C}"/>
    <cellStyle name="Comma 2 2 2 3" xfId="122" xr:uid="{EF880F7A-A6A2-4DFD-B43F-B6E8FF6427D8}"/>
    <cellStyle name="Comma 2 2 3" xfId="62" xr:uid="{CCF9CC66-BF7A-4DFD-A9E8-533A4E6AC1CF}"/>
    <cellStyle name="Comma 2 2 3 2" xfId="142" xr:uid="{8917EBAF-E8C8-4704-AD82-ACB85EE06566}"/>
    <cellStyle name="Comma 2 2 4" xfId="102" xr:uid="{057B5B0D-07CA-4B3E-BD46-F8F251F1A6EA}"/>
    <cellStyle name="Comma 2 3" xfId="32" xr:uid="{2AB1A938-1A6A-4FE6-A836-5D104DFD87A8}"/>
    <cellStyle name="Comma 2 3 2" xfId="72" xr:uid="{2D02A6B7-0377-4642-BDB4-C7611ED5246B}"/>
    <cellStyle name="Comma 2 3 2 2" xfId="152" xr:uid="{52A3E851-E273-4AAB-9156-93B76061173C}"/>
    <cellStyle name="Comma 2 3 3" xfId="112" xr:uid="{01BB0E62-F0EC-4C09-81AF-95D69C5A8558}"/>
    <cellStyle name="Comma 2 4" xfId="52" xr:uid="{4953009B-6FC4-43B0-B739-879412473D79}"/>
    <cellStyle name="Comma 2 4 2" xfId="132" xr:uid="{80B8188A-D7E5-4875-81C2-C182B4E1BBE1}"/>
    <cellStyle name="Comma 2 5" xfId="92" xr:uid="{9C86D2D1-BB01-42DF-BE07-AB3C9BFA6700}"/>
    <cellStyle name="Comma 3" xfId="5" xr:uid="{996D0DBF-1450-40D3-94F6-B495787B9D87}"/>
    <cellStyle name="Comma 3 2" xfId="21" xr:uid="{93CFFA1B-0ED8-4C07-BF48-DCD53AA7DF44}"/>
    <cellStyle name="Comma 3 2 2" xfId="41" xr:uid="{5E066129-89EE-4CA3-8E28-3E9177A5DFFB}"/>
    <cellStyle name="Comma 3 2 2 2" xfId="81" xr:uid="{F44D4C80-A91E-4001-8ECB-BB981BC3CEAE}"/>
    <cellStyle name="Comma 3 2 2 2 2" xfId="161" xr:uid="{BBE7D8AD-1A84-4BF1-981F-3798A0AFFAB3}"/>
    <cellStyle name="Comma 3 2 2 3" xfId="121" xr:uid="{FD68D33B-03A3-439D-9092-F21D936AF403}"/>
    <cellStyle name="Comma 3 2 3" xfId="61" xr:uid="{0ED8E01C-20A2-49D2-9DD3-9DC2112496A8}"/>
    <cellStyle name="Comma 3 2 3 2" xfId="141" xr:uid="{9846AA3A-523B-43C5-9C65-14637030C8D9}"/>
    <cellStyle name="Comma 3 2 4" xfId="101" xr:uid="{BD0B405D-0C2E-4368-94B6-183D7B2C251B}"/>
    <cellStyle name="Comma 3 3" xfId="31" xr:uid="{543451A7-95E0-46A4-8E84-F4F6F0DBDCD3}"/>
    <cellStyle name="Comma 3 3 2" xfId="71" xr:uid="{FC76067B-D7FD-4860-81F4-E2C3118A56C1}"/>
    <cellStyle name="Comma 3 3 2 2" xfId="151" xr:uid="{8C692697-9A63-4A26-B4E4-65DEB22AE0AB}"/>
    <cellStyle name="Comma 3 3 3" xfId="111" xr:uid="{BC8CF305-5EDF-475C-AB31-FCB1EBC7AE88}"/>
    <cellStyle name="Comma 3 4" xfId="51" xr:uid="{5A7EE4F9-0503-4D71-A1B2-D067327AB354}"/>
    <cellStyle name="Comma 3 4 2" xfId="131" xr:uid="{853487A8-9266-436D-9DA4-C0EAF0FD5F50}"/>
    <cellStyle name="Comma 3 5" xfId="91" xr:uid="{69F4DC5A-18B0-4B5E-9CE3-76AF416F6A74}"/>
    <cellStyle name="Hyperlink 2" xfId="9" xr:uid="{A70C8585-83F6-4B1A-BDC7-78BB8D3620BF}"/>
    <cellStyle name="เครื่องหมายจุลภาค 2" xfId="4" xr:uid="{429B3978-E67A-4E31-A714-FA1E5E496421}"/>
    <cellStyle name="เครื่องหมายจุลภาค 2 2" xfId="17" xr:uid="{3FE95A79-8FAC-4D9B-A3E5-2007D0999031}"/>
    <cellStyle name="เครื่องหมายจุลภาค 2 2 2" xfId="27" xr:uid="{8E54F509-6C0F-4B23-8D64-150940B05344}"/>
    <cellStyle name="เครื่องหมายจุลภาค 2 2 2 2" xfId="47" xr:uid="{67D5856C-AE59-4886-9828-4715CFDC1628}"/>
    <cellStyle name="เครื่องหมายจุลภาค 2 2 2 2 2" xfId="87" xr:uid="{B3A61BF4-E1D7-452C-AE96-02DF9A885616}"/>
    <cellStyle name="เครื่องหมายจุลภาค 2 2 2 2 2 2" xfId="167" xr:uid="{F475E63F-40B4-4866-BB93-0DCAD9A60FA4}"/>
    <cellStyle name="เครื่องหมายจุลภาค 2 2 2 2 3" xfId="127" xr:uid="{84989D85-7C63-4878-B2B5-8A25A310E1D7}"/>
    <cellStyle name="เครื่องหมายจุลภาค 2 2 2 3" xfId="67" xr:uid="{86D19400-27B8-43AC-BD1D-38BD5F6640F2}"/>
    <cellStyle name="เครื่องหมายจุลภาค 2 2 2 3 2" xfId="147" xr:uid="{716CFC04-3ABA-434F-A40C-75E3EEEF833D}"/>
    <cellStyle name="เครื่องหมายจุลภาค 2 2 2 4" xfId="107" xr:uid="{DC07B971-9464-4080-8E33-EFD3EAB04CC2}"/>
    <cellStyle name="เครื่องหมายจุลภาค 2 2 3" xfId="37" xr:uid="{B1821188-015E-4A2E-A16D-6B3363E220EC}"/>
    <cellStyle name="เครื่องหมายจุลภาค 2 2 3 2" xfId="77" xr:uid="{241DF515-5DA9-426B-8DA5-989FF6DC7F4D}"/>
    <cellStyle name="เครื่องหมายจุลภาค 2 2 3 2 2" xfId="157" xr:uid="{10F80A20-83B9-4282-BC9E-FBCD3DCAB4E5}"/>
    <cellStyle name="เครื่องหมายจุลภาค 2 2 3 3" xfId="117" xr:uid="{3A133969-AEA7-46CE-ABDE-E90C13F247B1}"/>
    <cellStyle name="เครื่องหมายจุลภาค 2 2 4" xfId="57" xr:uid="{07D68D81-729C-4834-A51C-E81B68C003E1}"/>
    <cellStyle name="เครื่องหมายจุลภาค 2 2 4 2" xfId="137" xr:uid="{A9F82D98-F715-4F78-BDE8-6A1355BC29E6}"/>
    <cellStyle name="เครื่องหมายจุลภาค 2 2 5" xfId="97" xr:uid="{CB882A81-F56D-45FC-AF6C-80D850C2FD4E}"/>
    <cellStyle name="เครื่องหมายจุลภาค 2 3" xfId="20" xr:uid="{BDA83595-A763-4596-BDE4-FB8BB42ABC40}"/>
    <cellStyle name="เครื่องหมายจุลภาค 2 3 2" xfId="40" xr:uid="{F11DFDFC-D819-4DBF-B6B5-E59C0E004225}"/>
    <cellStyle name="เครื่องหมายจุลภาค 2 3 2 2" xfId="80" xr:uid="{5E9E723F-00A2-4FF3-8951-515359B62972}"/>
    <cellStyle name="เครื่องหมายจุลภาค 2 3 2 2 2" xfId="160" xr:uid="{DEB470BE-5263-4B46-AD41-D4B6CC1A9C60}"/>
    <cellStyle name="เครื่องหมายจุลภาค 2 3 2 3" xfId="120" xr:uid="{A3D62E04-6EB6-4820-AB17-66A816AE389E}"/>
    <cellStyle name="เครื่องหมายจุลภาค 2 3 3" xfId="60" xr:uid="{AB687CD1-3547-444D-B752-AE3732ED7E66}"/>
    <cellStyle name="เครื่องหมายจุลภาค 2 3 3 2" xfId="140" xr:uid="{8E7053CD-D7D4-40A4-9ACF-F7FA79C57F1A}"/>
    <cellStyle name="เครื่องหมายจุลภาค 2 3 4" xfId="100" xr:uid="{348E718E-86BE-47EE-BCC0-9CEC8AAFB327}"/>
    <cellStyle name="เครื่องหมายจุลภาค 2 4" xfId="15" xr:uid="{1B241FDE-384A-4A21-B413-A13925551605}"/>
    <cellStyle name="เครื่องหมายจุลภาค 2 4 2" xfId="26" xr:uid="{4AC0B5A0-E200-422F-AAD4-AF73BC504575}"/>
    <cellStyle name="เครื่องหมายจุลภาค 2 4 2 2" xfId="46" xr:uid="{32F86837-9514-4562-9CF1-59FE4C80D8FE}"/>
    <cellStyle name="เครื่องหมายจุลภาค 2 4 2 2 2" xfId="86" xr:uid="{37171045-2909-437E-91C7-917E7A2E5FE9}"/>
    <cellStyle name="เครื่องหมายจุลภาค 2 4 2 2 2 2" xfId="166" xr:uid="{518AF7DC-B1F2-4621-8196-6A51AC2411D9}"/>
    <cellStyle name="เครื่องหมายจุลภาค 2 4 2 2 3" xfId="126" xr:uid="{226501D6-6902-4CEB-B0A0-4AAB3AD3B579}"/>
    <cellStyle name="เครื่องหมายจุลภาค 2 4 2 3" xfId="66" xr:uid="{FAAB6958-101C-4EF9-9FEF-1C097829CEEF}"/>
    <cellStyle name="เครื่องหมายจุลภาค 2 4 2 3 2" xfId="146" xr:uid="{C2734774-501C-434E-900C-8E6BF8983D68}"/>
    <cellStyle name="เครื่องหมายจุลภาค 2 4 2 4" xfId="106" xr:uid="{B87DBB20-5CEF-4D0C-A596-7F7C912940C6}"/>
    <cellStyle name="เครื่องหมายจุลภาค 2 4 3" xfId="36" xr:uid="{F0050CAC-4445-4D01-8C45-D654ED8BFBA6}"/>
    <cellStyle name="เครื่องหมายจุลภาค 2 4 3 2" xfId="76" xr:uid="{00D67AC7-17A1-4842-ABC4-6912963C18C3}"/>
    <cellStyle name="เครื่องหมายจุลภาค 2 4 3 2 2" xfId="156" xr:uid="{DCE61B86-527F-4605-90E9-85EDE7057A8A}"/>
    <cellStyle name="เครื่องหมายจุลภาค 2 4 3 3" xfId="116" xr:uid="{DA5A00A9-0DB7-4968-A22A-D090ABE3554B}"/>
    <cellStyle name="เครื่องหมายจุลภาค 2 4 4" xfId="56" xr:uid="{B676B227-A3E8-4117-A935-F91FC258D61A}"/>
    <cellStyle name="เครื่องหมายจุลภาค 2 4 4 2" xfId="136" xr:uid="{8A7112F2-257B-407F-9F36-872E02FC0A54}"/>
    <cellStyle name="เครื่องหมายจุลภาค 2 4 5" xfId="96" xr:uid="{0108BF61-B724-4F62-8227-BCF5A3D2E280}"/>
    <cellStyle name="เครื่องหมายจุลภาค 2 5" xfId="30" xr:uid="{5FA0ED08-B6F1-4F3B-AF91-25DDE7873347}"/>
    <cellStyle name="เครื่องหมายจุลภาค 2 5 2" xfId="70" xr:uid="{2898A478-A543-40C8-B156-EBA60DA01BD3}"/>
    <cellStyle name="เครื่องหมายจุลภาค 2 5 2 2" xfId="150" xr:uid="{B9876A13-353F-4BD6-B4F7-6F7EA0447CAE}"/>
    <cellStyle name="เครื่องหมายจุลภาค 2 5 3" xfId="110" xr:uid="{F918AF03-9371-4ACA-A628-EC0B45BCF051}"/>
    <cellStyle name="เครื่องหมายจุลภาค 2 6" xfId="50" xr:uid="{B795094D-B32E-42DD-B4F6-19C0FFD17452}"/>
    <cellStyle name="เครื่องหมายจุลภาค 2 6 2" xfId="130" xr:uid="{38037620-A766-4A6F-9533-8F4C3D5E2E11}"/>
    <cellStyle name="เครื่องหมายจุลภาค 2 7" xfId="90" xr:uid="{7B485E13-65AB-4CD6-BA7B-3ED4B4B102AB}"/>
    <cellStyle name="จุลภาค" xfId="1" builtinId="3"/>
    <cellStyle name="จุลภาค 2" xfId="8" xr:uid="{5E7D29DC-26CD-4615-ADC0-7D23EA233674}"/>
    <cellStyle name="จุลภาค 2 2" xfId="23" xr:uid="{22D1964E-B9DB-4BFF-8AC9-0E1448EB0067}"/>
    <cellStyle name="จุลภาค 2 2 2" xfId="43" xr:uid="{B9B80D4D-8978-4864-A08D-A2CEEE082D95}"/>
    <cellStyle name="จุลภาค 2 2 2 2" xfId="83" xr:uid="{7D3FB599-97DB-4E04-ABB1-4D6471BCF28E}"/>
    <cellStyle name="จุลภาค 2 2 2 2 2" xfId="163" xr:uid="{DBEFC4BC-C3BA-4EF2-89FB-9497E7F43C0D}"/>
    <cellStyle name="จุลภาค 2 2 2 3" xfId="123" xr:uid="{FACDD350-126F-4ECA-9C29-3567CFEE178E}"/>
    <cellStyle name="จุลภาค 2 2 3" xfId="63" xr:uid="{EF992F8C-4348-492B-9656-BAF115EBF65A}"/>
    <cellStyle name="จุลภาค 2 2 3 2" xfId="143" xr:uid="{26206DFF-3A1B-4E45-883B-987F4EB6EF22}"/>
    <cellStyle name="จุลภาค 2 2 4" xfId="103" xr:uid="{646109FA-6D2F-46AE-B984-D857D9BA67BF}"/>
    <cellStyle name="จุลภาค 2 3" xfId="33" xr:uid="{860716F7-63B6-452D-84AB-86D350E7B663}"/>
    <cellStyle name="จุลภาค 2 3 2" xfId="73" xr:uid="{3724C9B9-C993-467A-9779-FAE0E98A0846}"/>
    <cellStyle name="จุลภาค 2 3 2 2" xfId="153" xr:uid="{EEC030B7-76C7-42C6-B8FE-938864EDB7BB}"/>
    <cellStyle name="จุลภาค 2 3 3" xfId="113" xr:uid="{98136193-DE06-4D5C-979D-8E97049236A4}"/>
    <cellStyle name="จุลภาค 2 4" xfId="53" xr:uid="{E3AC0D29-9465-45C5-B2B4-31C882348495}"/>
    <cellStyle name="จุลภาค 2 4 2" xfId="133" xr:uid="{CD16620B-7BBE-4615-A835-8AE43AB701AB}"/>
    <cellStyle name="จุลภาค 2 5" xfId="93" xr:uid="{BA427398-FB63-4814-908D-B218AA626332}"/>
    <cellStyle name="จุลภาค 3" xfId="10" xr:uid="{52456259-BFB4-4FCC-997E-A5815852DB2F}"/>
    <cellStyle name="จุลภาค 3 2" xfId="24" xr:uid="{D59DB66C-F552-4BE2-8F73-9BAD1EAA5A40}"/>
    <cellStyle name="จุลภาค 3 2 2" xfId="44" xr:uid="{9E4ACBC6-702D-42D4-B4E9-43E6B76F215A}"/>
    <cellStyle name="จุลภาค 3 2 2 2" xfId="84" xr:uid="{E5453975-2C83-453E-817E-9F323776513B}"/>
    <cellStyle name="จุลภาค 3 2 2 2 2" xfId="164" xr:uid="{529CA2DD-59C1-4507-9538-5C9EE4FC6D41}"/>
    <cellStyle name="จุลภาค 3 2 2 3" xfId="124" xr:uid="{8E7A719B-993D-4778-9024-E618B945EE55}"/>
    <cellStyle name="จุลภาค 3 2 3" xfId="64" xr:uid="{B1AC7826-03E3-483E-8DD6-341DED9B4C30}"/>
    <cellStyle name="จุลภาค 3 2 3 2" xfId="144" xr:uid="{4A71F4FE-467B-4E08-B064-785E4B838B94}"/>
    <cellStyle name="จุลภาค 3 2 4" xfId="104" xr:uid="{D4DEBBBF-5032-4445-A912-D74C6DFF423D}"/>
    <cellStyle name="จุลภาค 3 3" xfId="34" xr:uid="{A5085A2C-43E1-4EF0-85EB-78680E1A560D}"/>
    <cellStyle name="จุลภาค 3 3 2" xfId="74" xr:uid="{35038F53-59E9-4B05-9C33-59F498F4BD2A}"/>
    <cellStyle name="จุลภาค 3 3 2 2" xfId="154" xr:uid="{27D484D4-8F68-4199-AC09-88CE417416A2}"/>
    <cellStyle name="จุลภาค 3 3 3" xfId="114" xr:uid="{1E4443F3-54A7-4545-A38B-297605941A2E}"/>
    <cellStyle name="จุลภาค 3 4" xfId="54" xr:uid="{AA686DE5-D3D3-4029-A135-68BA89A4E473}"/>
    <cellStyle name="จุลภาค 3 4 2" xfId="134" xr:uid="{566AE884-B276-4DC2-B120-A384CF44DEBA}"/>
    <cellStyle name="จุลภาค 3 5" xfId="94" xr:uid="{31F042E9-9909-4164-8FFF-04BA53713EA9}"/>
    <cellStyle name="จุลภาค 4" xfId="13" xr:uid="{61AA8B27-E64D-4FA5-8037-CA66C9A985FC}"/>
    <cellStyle name="จุลภาค 4 2" xfId="25" xr:uid="{250E1B07-00F3-4740-9024-E16BA76051F3}"/>
    <cellStyle name="จุลภาค 4 2 2" xfId="45" xr:uid="{419833EF-A2A6-4CF6-922C-7F345977A642}"/>
    <cellStyle name="จุลภาค 4 2 2 2" xfId="85" xr:uid="{BF70FFB8-4952-4180-9F88-22EDB30C3D3C}"/>
    <cellStyle name="จุลภาค 4 2 2 2 2" xfId="165" xr:uid="{8B2B9CB7-8FD2-4341-80F5-5424AB9A243E}"/>
    <cellStyle name="จุลภาค 4 2 2 3" xfId="125" xr:uid="{A5F5691C-B205-4B62-8AF2-5BCA42BEA5A6}"/>
    <cellStyle name="จุลภาค 4 2 3" xfId="65" xr:uid="{58737344-28DD-4741-9773-186E6AE98607}"/>
    <cellStyle name="จุลภาค 4 2 3 2" xfId="145" xr:uid="{8E876206-9866-4030-B01F-31045CB95CE1}"/>
    <cellStyle name="จุลภาค 4 2 4" xfId="105" xr:uid="{B13E7082-1414-465E-80AA-F4A6B9A09D16}"/>
    <cellStyle name="จุลภาค 4 3" xfId="35" xr:uid="{1EE37EA6-204C-4FED-82E2-458DCDB19368}"/>
    <cellStyle name="จุลภาค 4 3 2" xfId="75" xr:uid="{E36EC1D1-8C4D-4A1C-86AA-A84C83E8848E}"/>
    <cellStyle name="จุลภาค 4 3 2 2" xfId="155" xr:uid="{6A29084E-5FA1-46C2-8C32-B5F9CDF358E0}"/>
    <cellStyle name="จุลภาค 4 3 3" xfId="115" xr:uid="{72D7E120-7AA5-431B-A4BE-453B196E9B52}"/>
    <cellStyle name="จุลภาค 4 4" xfId="55" xr:uid="{1DB33DEF-10CB-41EB-83CE-C4453E83F588}"/>
    <cellStyle name="จุลภาค 4 4 2" xfId="135" xr:uid="{1880FC70-8D87-4182-AC39-1F6D74A01677}"/>
    <cellStyle name="จุลภาค 4 5" xfId="95" xr:uid="{52032614-434C-409C-A398-2D415D181A17}"/>
    <cellStyle name="จุลภาค 5" xfId="2" xr:uid="{E4BD59F5-B57B-443B-A96C-BF13C73FDCF6}"/>
    <cellStyle name="จุลภาค 5 2" xfId="19" xr:uid="{27AE8F10-968C-4D9B-9C40-ABB538A5C402}"/>
    <cellStyle name="จุลภาค 5 2 2" xfId="39" xr:uid="{E9C36DBA-1E2B-4CE3-B5E0-1D8980E56FAA}"/>
    <cellStyle name="จุลภาค 5 2 2 2" xfId="79" xr:uid="{C43D4545-5682-40F0-9E0F-1F01609AC168}"/>
    <cellStyle name="จุลภาค 5 2 2 2 2" xfId="159" xr:uid="{8338ED7B-FF39-4DBD-A042-756FE135629B}"/>
    <cellStyle name="จุลภาค 5 2 2 3" xfId="119" xr:uid="{CD5482A3-E3F9-4A7B-8F42-8EFF2239BEC7}"/>
    <cellStyle name="จุลภาค 5 2 3" xfId="59" xr:uid="{F49D036D-D534-4CD6-B841-95414721BF96}"/>
    <cellStyle name="จุลภาค 5 2 3 2" xfId="139" xr:uid="{BC9F1647-37B1-44F9-8498-02D25775020E}"/>
    <cellStyle name="จุลภาค 5 2 4" xfId="99" xr:uid="{35D2361B-3A4A-47BB-9483-4AA71F3211C8}"/>
    <cellStyle name="จุลภาค 5 3" xfId="29" xr:uid="{11825A65-AA27-4315-93CA-B3899EDEC735}"/>
    <cellStyle name="จุลภาค 5 3 2" xfId="69" xr:uid="{DE6EC283-3699-4E3B-BBCB-D86A85D3FBD8}"/>
    <cellStyle name="จุลภาค 5 3 2 2" xfId="149" xr:uid="{8A3DE03A-15D2-4F36-8D87-A386A8B2F7A7}"/>
    <cellStyle name="จุลภาค 5 3 3" xfId="109" xr:uid="{9977B3B9-41B9-4D1C-98CB-E1A2FDBB16BF}"/>
    <cellStyle name="จุลภาค 5 4" xfId="49" xr:uid="{2BA2BA73-DF43-4861-9463-D0FDE7478DBE}"/>
    <cellStyle name="จุลภาค 5 4 2" xfId="129" xr:uid="{89C7AE2B-A89D-45D2-8D4B-B8B1C10F85C5}"/>
    <cellStyle name="จุลภาค 5 5" xfId="89" xr:uid="{39BBFE8A-13A0-44C8-A141-A633B7C3138E}"/>
    <cellStyle name="จุลภาค 6" xfId="18" xr:uid="{7D93841F-A711-42B8-9046-8553741056AC}"/>
    <cellStyle name="จุลภาค 6 2" xfId="38" xr:uid="{B0865D73-561A-4E73-949B-5BF1D03ABD7A}"/>
    <cellStyle name="จุลภาค 6 2 2" xfId="78" xr:uid="{6D89733D-6C99-443F-8DD0-14AAAE75C959}"/>
    <cellStyle name="จุลภาค 6 2 2 2" xfId="158" xr:uid="{852C0B9A-C3B5-47BD-95CC-7679E849E333}"/>
    <cellStyle name="จุลภาค 6 2 3" xfId="118" xr:uid="{2AEA3ECA-6E83-430C-9994-355E465B41A6}"/>
    <cellStyle name="จุลภาค 6 3" xfId="58" xr:uid="{80AFB84A-DCDD-4FAB-9EE1-00B0FBD092A4}"/>
    <cellStyle name="จุลภาค 6 3 2" xfId="138" xr:uid="{A3DFF57B-0BB8-4DD4-894D-9A81BFECF107}"/>
    <cellStyle name="จุลภาค 6 4" xfId="98" xr:uid="{F300C8AE-6307-421B-9BAB-781F477A97E6}"/>
    <cellStyle name="จุลภาค 7" xfId="28" xr:uid="{74572106-CEA7-4840-A344-531F4E659915}"/>
    <cellStyle name="จุลภาค 7 2" xfId="68" xr:uid="{C0BCA29D-DC88-49EC-94F5-67348658239A}"/>
    <cellStyle name="จุลภาค 7 2 2" xfId="148" xr:uid="{5532E528-845F-49A1-937F-028097CBEF94}"/>
    <cellStyle name="จุลภาค 7 3" xfId="108" xr:uid="{8435F42F-C6D6-40AC-B541-3B3B548E4DB6}"/>
    <cellStyle name="จุลภาค 8" xfId="48" xr:uid="{848EE5A5-89DE-4059-8F2B-374B8A8CFA99}"/>
    <cellStyle name="จุลภาค 8 2" xfId="128" xr:uid="{470390B0-BB45-4BB7-A65F-ADD81D47EE75}"/>
    <cellStyle name="จุลภาค 9" xfId="88" xr:uid="{93DD58C3-2778-4093-BEA4-418FAAF02C6B}"/>
    <cellStyle name="ปกติ" xfId="0" builtinId="0"/>
    <cellStyle name="ปกติ 2" xfId="3" xr:uid="{802B3E2E-2042-4EAF-A4A2-6EB729662B4A}"/>
    <cellStyle name="ปกติ 2 2" xfId="12" xr:uid="{3B384240-B27A-4EA9-A6D8-14E25A917886}"/>
    <cellStyle name="ปกติ 2 3" xfId="16" xr:uid="{62BF2EB3-FC92-4712-9FD0-FEACABA0DB7F}"/>
    <cellStyle name="ปกติ 2 3 2" xfId="14" xr:uid="{7E093A47-B801-4412-A5C3-45EEBD5B5341}"/>
    <cellStyle name="ปกติ 3" xfId="7" xr:uid="{AC8A673B-BD49-4E9E-BE95-85054124F471}"/>
    <cellStyle name="สกุลเงิน 2" xfId="11" xr:uid="{3D08C017-066C-48FE-B0EC-8A10B801A7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4E057-F4FE-458C-A812-B34D843E5099}">
  <sheetPr>
    <tabColor rgb="FFFF0000"/>
  </sheetPr>
  <dimension ref="A1:T28"/>
  <sheetViews>
    <sheetView topLeftCell="B1" zoomScale="102" zoomScaleNormal="102" workbookViewId="0">
      <selection activeCell="N31" sqref="N31"/>
    </sheetView>
  </sheetViews>
  <sheetFormatPr defaultRowHeight="14.25" x14ac:dyDescent="0.2"/>
  <cols>
    <col min="1" max="1" width="12.875" customWidth="1"/>
    <col min="2" max="2" width="8.625" customWidth="1"/>
    <col min="3" max="3" width="9" customWidth="1"/>
    <col min="4" max="4" width="9.25" customWidth="1"/>
    <col min="5" max="5" width="11.2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2.75" bestFit="1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17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s="14" customFormat="1" x14ac:dyDescent="0.2">
      <c r="A3" s="13" t="s">
        <v>33</v>
      </c>
      <c r="B3" s="13">
        <f>บอน!B3+โคกก่อง!B3+หนองขาม!B3+คำก้าว!B3+หนองมัง!B3+หนองไฮ!B3+ศรีมงคล!B3+โพนเมือง!B3+ค้อน้อย!B3+โนนสูง!B3+โคกสว่าง!B3+สระดอกเกษ!B3</f>
        <v>0</v>
      </c>
      <c r="C3" s="13">
        <f>บอน!C3+โคกก่อง!C3+หนองขาม!C3+คำก้าว!C3+หนองมัง!C3+หนองไฮ!C3+ศรีมงคล!C3+โพนเมือง!C3+ค้อน้อย!C3+โนนสูง!C3+โคกสว่าง!C3+สระดอกเกษ!C3</f>
        <v>0</v>
      </c>
      <c r="D3" s="32">
        <f>บอน!D3+โคกก่อง!D3+หนองขาม!D3+คำก้าว!D3+หนองมัง!D3+หนองไฮ!D3+ศรีมงคล!D3+โพนเมือง!D3+ค้อน้อย!D3+โนนสูง!D3+โคกสว่าง!D3+สระดอกเกษ!D3</f>
        <v>5</v>
      </c>
      <c r="E3" s="13">
        <f>บอน!E3+โคกก่อง!E3+หนองขาม!E3+คำก้าว!E3+หนองมัง!E3+หนองไฮ!E3+ศรีมงคล!E3+โพนเมือง!E3+ค้อน้อย!E3+โนนสูง!E3+โคกสว่าง!E3+สระดอกเกษ!E3</f>
        <v>37</v>
      </c>
      <c r="F3" s="13">
        <f>บอน!F3+โคกก่อง!F3+หนองขาม!F3+คำก้าว!F3+หนองมัง!F3+หนองไฮ!F3+ศรีมงคล!F3+โพนเมือง!F3+ค้อน้อย!F3+โนนสูง!F3+โคกสว่าง!F3+สระดอกเกษ!F3</f>
        <v>8</v>
      </c>
      <c r="G3" s="13">
        <f>บอน!G3+โคกก่อง!G3+หนองขาม!G3+คำก้าว!G3+หนองมัง!G3+หนองไฮ!G3+ศรีมงคล!G3+โพนเมือง!G3+ค้อน้อย!G3+โนนสูง!G3+โคกสว่าง!G3+สระดอกเกษ!G3</f>
        <v>29</v>
      </c>
      <c r="H3" s="13">
        <f>บอน!H3+โคกก่อง!H3+หนองขาม!H3+คำก้าว!H3+หนองมัง!H3+หนองไฮ!H3+ศรีมงคล!H3+โพนเมือง!H3+ค้อน้อย!H3+โนนสูง!H3+โคกสว่าง!H3+สระดอกเกษ!H3</f>
        <v>6</v>
      </c>
      <c r="I3" s="13">
        <f>บอน!I3+โคกก่อง!I3+หนองขาม!I3+คำก้าว!I3+หนองมัง!I3+หนองไฮ!I3+ศรีมงคล!I3+โพนเมือง!I3+ค้อน้อย!I3+โนนสูง!I3+โคกสว่าง!I3+สระดอกเกษ!I3</f>
        <v>35</v>
      </c>
      <c r="J3" s="13">
        <f>บอน!J3+โคกก่อง!J3+หนองขาม!J3+คำก้าว!J3+หนองมัง!J3+หนองไฮ!J3+ศรีมงคล!J3+โพนเมือง!J3+ค้อน้อย!J3+โนนสูง!J3+โคกสว่าง!J3+สระดอกเกษ!J3</f>
        <v>7</v>
      </c>
      <c r="K3" s="13">
        <f>บอน!K3+โคกก่อง!K3+หนองขาม!K3+คำก้าว!K3+หนองมัง!K3+หนองไฮ!K3+ศรีมงคล!K3+โพนเมือง!K3+ค้อน้อย!K3+โนนสูง!K3+โคกสว่าง!K3+สระดอกเกษ!K3</f>
        <v>1</v>
      </c>
      <c r="L3" s="13">
        <f>บอน!L3+โคกก่อง!L3+หนองขาม!L3+คำก้าว!L3+หนองมัง!L3+หนองไฮ!L3+ศรีมงคล!L3+โพนเมือง!L3+ค้อน้อย!L3+โนนสูง!L3+โคกสว่าง!L3+สระดอกเกษ!L3</f>
        <v>4</v>
      </c>
      <c r="M3" s="13">
        <f>บอน!M3+โคกก่อง!M3+หนองขาม!M3+คำก้าว!M3+หนองมัง!M3+หนองไฮ!M3+ศรีมงคล!M3+โพนเมือง!M3+ค้อน้อย!M3+โนนสูง!M3+โคกสว่าง!M3+สระดอกเกษ!M3</f>
        <v>1</v>
      </c>
      <c r="N3" s="13">
        <f>บอน!N3+โคกก่อง!N3+หนองขาม!N3+คำก้าว!N3+หนองมัง!N3+หนองไฮ!N3+ศรีมงคล!N3+โพนเมือง!N3+ค้อน้อย!N3+โนนสูง!N3+โคกสว่าง!N3+สระดอกเกษ!N3</f>
        <v>2</v>
      </c>
      <c r="O3" s="40">
        <f>บอน!O3+โคกก่อง!O3+หนองขาม!O3+คำก้าว!O3+หนองมัง!O3+หนองไฮ!O3+ศรีมงคล!O3+โพนเมือง!O3+ค้อน้อย!O3+โนนสูง!O3+โคกสว่าง!O3+สระดอกเกษ!O3</f>
        <v>12009.840000000002</v>
      </c>
      <c r="P3" s="41">
        <f>บอน!P3+โคกก่อง!P3+หนองขาม!P3+คำก้าว!P3+หนองมัง!P3+หนองไฮ!P3+ศรีมงคล!P3+โพนเมือง!P3+ค้อน้อย!P3+โนนสูง!P3+โคกสว่าง!P3+สระดอกเกษ!P3</f>
        <v>2310</v>
      </c>
      <c r="Q3" s="13">
        <f>บอน!Q3+โคกก่อง!Q3+หนองขาม!Q3+คำก้าว!Q3+หนองมัง!Q3+หนองไฮ!Q3+ศรีมงคล!Q3+โพนเมือง!Q3+ค้อน้อย!Q3+โนนสูง!Q3+โคกสว่าง!Q3+สระดอกเกษ!Q3</f>
        <v>870</v>
      </c>
      <c r="R3" s="40">
        <f>บอน!R3+โคกก่อง!R3+หนองขาม!R3+คำก้าว!R3+หนองมัง!R3+หนองไฮ!R3+ศรีมงคล!R3+โพนเมือง!R3+ค้อน้อย!R3+โนนสูง!R3+โคกสว่าง!R3+สระดอกเกษ!R3</f>
        <v>47124.840000000004</v>
      </c>
    </row>
    <row r="4" spans="1:20" s="14" customFormat="1" x14ac:dyDescent="0.2">
      <c r="A4" s="13" t="s">
        <v>31</v>
      </c>
      <c r="B4" s="13">
        <f>บอน!B4+โคกก่อง!B4+หนองขาม!B4+คำก้าว!B4+หนองมัง!B4+หนองไฮ!B4+ศรีมงคล!B4+โพนเมือง!B4+ค้อน้อย!B4+โนนสูง!B4+โคกสว่าง!B4+สระดอกเกษ!B4</f>
        <v>0</v>
      </c>
      <c r="C4" s="13">
        <f>บอน!C4+โคกก่อง!C4+หนองขาม!C4+คำก้าว!C4+หนองมัง!C4+หนองไฮ!C4+ศรีมงคล!C4+โพนเมือง!C4+ค้อน้อย!C4+โนนสูง!C4+โคกสว่าง!C4+สระดอกเกษ!C4</f>
        <v>5</v>
      </c>
      <c r="D4" s="32">
        <f>บอน!D4+โคกก่อง!D4+หนองขาม!D4+คำก้าว!D4+หนองมัง!D4+หนองไฮ!D4+ศรีมงคล!D4+โพนเมือง!D4+ค้อน้อย!D4+โนนสูง!D4+โคกสว่าง!D4+สระดอกเกษ!D4</f>
        <v>6</v>
      </c>
      <c r="E4" s="13">
        <f>บอน!E4+โคกก่อง!E4+หนองขาม!E4+คำก้าว!E4+หนองมัง!E4+หนองไฮ!E4+ศรีมงคล!E4+โพนเมือง!E4+ค้อน้อย!E4+โนนสูง!E4+โคกสว่าง!E4+สระดอกเกษ!E4</f>
        <v>99</v>
      </c>
      <c r="F4" s="13">
        <f>บอน!F4+โคกก่อง!F4+หนองขาม!F4+คำก้าว!F4+หนองมัง!F4+หนองไฮ!F4+ศรีมงคล!F4+โพนเมือง!F4+ค้อน้อย!F4+โนนสูง!F4+โคกสว่าง!F4+สระดอกเกษ!F4</f>
        <v>5</v>
      </c>
      <c r="G4" s="13">
        <f>บอน!G4+โคกก่อง!G4+หนองขาม!G4+คำก้าว!G4+หนองมัง!G4+หนองไฮ!G4+ศรีมงคล!G4+โพนเมือง!G4+ค้อน้อย!G4+โนนสูง!G4+โคกสว่าง!G4+สระดอกเกษ!G4</f>
        <v>93</v>
      </c>
      <c r="H4" s="13">
        <f>บอน!H4+โคกก่อง!H4+หนองขาม!H4+คำก้าว!H4+หนองมัง!H4+หนองไฮ!H4+ศรีมงคล!H4+โพนเมือง!H4+ค้อน้อย!H4+โนนสูง!H4+โคกสว่าง!H4+สระดอกเกษ!H4</f>
        <v>13</v>
      </c>
      <c r="I4" s="13">
        <f>บอน!I4+โคกก่อง!I4+หนองขาม!I4+คำก้าว!I4+หนองมัง!I4+หนองไฮ!I4+ศรีมงคล!I4+โพนเมือง!I4+ค้อน้อย!I4+โนนสูง!I4+โคกสว่าง!I4+สระดอกเกษ!I4</f>
        <v>27</v>
      </c>
      <c r="J4" s="13">
        <f>บอน!J4+โคกก่อง!J4+หนองขาม!J4+คำก้าว!J4+หนองมัง!J4+หนองไฮ!J4+ศรีมงคล!J4+โพนเมือง!J4+ค้อน้อย!J4+โนนสูง!J4+โคกสว่าง!J4+สระดอกเกษ!J4</f>
        <v>2</v>
      </c>
      <c r="K4" s="13">
        <f>บอน!K4+โคกก่อง!K4+หนองขาม!K4+คำก้าว!K4+หนองมัง!K4+หนองไฮ!K4+ศรีมงคล!K4+โพนเมือง!K4+ค้อน้อย!K4+โนนสูง!K4+โคกสว่าง!K4+สระดอกเกษ!K4</f>
        <v>6</v>
      </c>
      <c r="L4" s="13">
        <f>บอน!L4+โคกก่อง!L4+หนองขาม!L4+คำก้าว!L4+หนองมัง!L4+หนองไฮ!L4+ศรีมงคล!L4+โพนเมือง!L4+ค้อน้อย!L4+โนนสูง!L4+โคกสว่าง!L4+สระดอกเกษ!L4</f>
        <v>1</v>
      </c>
      <c r="M4" s="13">
        <f>บอน!M4+โคกก่อง!M4+หนองขาม!M4+คำก้าว!M4+หนองมัง!M4+หนองไฮ!M4+ศรีมงคล!M4+โพนเมือง!M4+ค้อน้อย!M4+โนนสูง!M4+โคกสว่าง!M4+สระดอกเกษ!M4</f>
        <v>2</v>
      </c>
      <c r="N4" s="13">
        <f>บอน!N4+โคกก่อง!N4+หนองขาม!N4+คำก้าว!N4+หนองมัง!N4+หนองไฮ!N4+ศรีมงคล!N4+โพนเมือง!N4+ค้อน้อย!N4+โนนสูง!N4+โคกสว่าง!N4+สระดอกเกษ!N4</f>
        <v>7</v>
      </c>
      <c r="O4" s="40">
        <f>บอน!O4+โคกก่อง!O4+หนองขาม!O4+คำก้าว!O4+หนองมัง!O4+หนองไฮ!O4+ศรีมงคล!O4+โพนเมือง!O4+ค้อน้อย!O4+โนนสูง!O4+โคกสว่าง!O4+สระดอกเกษ!O4</f>
        <v>27391.450000000004</v>
      </c>
      <c r="P4" s="41">
        <f>บอน!P4+โคกก่อง!P4+หนองขาม!P4+คำก้าว!P4+หนองมัง!P4+หนองไฮ!P4+ศรีมงคล!P4+โพนเมือง!P4+ค้อน้อย!P4+โนนสูง!P4+โคกสว่าง!P4+สระดอกเกษ!P4</f>
        <v>7070</v>
      </c>
      <c r="Q4" s="13">
        <f>บอน!Q4+โคกก่อง!Q4+หนองขาม!Q4+คำก้าว!Q4+หนองมัง!Q4+หนองไฮ!Q4+ศรีมงคล!Q4+โพนเมือง!Q4+ค้อน้อย!Q4+โนนสูง!Q4+โคกสว่าง!Q4+สระดอกเกษ!Q4</f>
        <v>100</v>
      </c>
      <c r="R4" s="40">
        <f>บอน!R4+โคกก่อง!R4+หนองขาม!R4+คำก้าว!R4+หนองมัง!R4+หนองไฮ!R4+ศรีมงคล!R4+โพนเมือง!R4+ค้อน้อย!R4+โนนสูง!R4+โคกสว่าง!R4+สระดอกเกษ!R4</f>
        <v>72476.45</v>
      </c>
    </row>
    <row r="5" spans="1:20" s="14" customFormat="1" x14ac:dyDescent="0.2">
      <c r="A5" s="13" t="s">
        <v>32</v>
      </c>
      <c r="B5" s="13">
        <f>บอน!B5+โคกก่อง!B5+หนองขาม!B5+คำก้าว!B5+หนองมัง!B5+หนองไฮ!B5+ศรีมงคล!B5+โพนเมือง!B5+ค้อน้อย!B5+โนนสูง!B5+โคกสว่าง!B5+สระดอกเกษ!B5</f>
        <v>0</v>
      </c>
      <c r="C5" s="13">
        <f>บอน!C5+โคกก่อง!C5+หนองขาม!C5+คำก้าว!C5+หนองมัง!C5+หนองไฮ!C5+ศรีมงคล!C5+โพนเมือง!C5+ค้อน้อย!C5+โนนสูง!C5+โคกสว่าง!C5+สระดอกเกษ!C5</f>
        <v>199</v>
      </c>
      <c r="D5" s="32">
        <f>บอน!D5+โคกก่อง!D5+หนองขาม!D5+คำก้าว!D5+หนองมัง!D5+หนองไฮ!D5+ศรีมงคล!D5+โพนเมือง!D5+ค้อน้อย!D5+โนนสูง!D5+โคกสว่าง!D5+สระดอกเกษ!D5</f>
        <v>2</v>
      </c>
      <c r="E5" s="13">
        <f>บอน!E5+โคกก่อง!E5+หนองขาม!E5+คำก้าว!E5+หนองมัง!E5+หนองไฮ!E5+ศรีมงคล!E5+โพนเมือง!E5+ค้อน้อย!E5+โนนสูง!E5+โคกสว่าง!E5+สระดอกเกษ!E5</f>
        <v>46</v>
      </c>
      <c r="F5" s="13">
        <f>บอน!F5+โคกก่อง!F5+หนองขาม!F5+คำก้าว!F5+หนองมัง!F5+หนองไฮ!F5+ศรีมงคล!F5+โพนเมือง!F5+ค้อน้อย!F5+โนนสูง!F5+โคกสว่าง!F5+สระดอกเกษ!F5</f>
        <v>1</v>
      </c>
      <c r="G5" s="13">
        <f>บอน!G5+โคกก่อง!G5+หนองขาม!G5+คำก้าว!G5+หนองมัง!G5+หนองไฮ!G5+ศรีมงคล!G5+โพนเมือง!G5+ค้อน้อย!G5+โนนสูง!G5+โคกสว่าง!G5+สระดอกเกษ!G5</f>
        <v>64</v>
      </c>
      <c r="H5" s="13">
        <f>บอน!H5+โคกก่อง!H5+หนองขาม!H5+คำก้าว!H5+หนองมัง!H5+หนองไฮ!H5+ศรีมงคล!H5+โพนเมือง!H5+ค้อน้อย!H5+โนนสูง!H5+โคกสว่าง!H5+สระดอกเกษ!H5</f>
        <v>14</v>
      </c>
      <c r="I5" s="13">
        <f>บอน!I5+โคกก่อง!I5+หนองขาม!I5+คำก้าว!I5+หนองมัง!I5+หนองไฮ!I5+ศรีมงคล!I5+โพนเมือง!I5+ค้อน้อย!I5+โนนสูง!I5+โคกสว่าง!I5+สระดอกเกษ!I5</f>
        <v>28</v>
      </c>
      <c r="J5" s="13">
        <f>บอน!J5+โคกก่อง!J5+หนองขาม!J5+คำก้าว!J5+หนองมัง!J5+หนองไฮ!J5+ศรีมงคล!J5+โพนเมือง!J5+ค้อน้อย!J5+โนนสูง!J5+โคกสว่าง!J5+สระดอกเกษ!J5</f>
        <v>2</v>
      </c>
      <c r="K5" s="13">
        <f>บอน!K5+โคกก่อง!K5+หนองขาม!K5+คำก้าว!K5+หนองมัง!K5+หนองไฮ!K5+ศรีมงคล!K5+โพนเมือง!K5+ค้อน้อย!K5+โนนสูง!K5+โคกสว่าง!K5+สระดอกเกษ!K5</f>
        <v>3</v>
      </c>
      <c r="L5" s="13">
        <f>บอน!L5+โคกก่อง!L5+หนองขาม!L5+คำก้าว!L5+หนองมัง!L5+หนองไฮ!L5+ศรีมงคล!L5+โพนเมือง!L5+ค้อน้อย!L5+โนนสูง!L5+โคกสว่าง!L5+สระดอกเกษ!L5</f>
        <v>0</v>
      </c>
      <c r="M5" s="13">
        <f>บอน!M5+โคกก่อง!M5+หนองขาม!M5+คำก้าว!M5+หนองมัง!M5+หนองไฮ!M5+ศรีมงคล!M5+โพนเมือง!M5+ค้อน้อย!M5+โนนสูง!M5+โคกสว่าง!M5+สระดอกเกษ!M5</f>
        <v>0</v>
      </c>
      <c r="N5" s="13">
        <f>บอน!N5+โคกก่อง!N5+หนองขาม!N5+คำก้าว!N5+หนองมัง!N5+หนองไฮ!N5+ศรีมงคล!N5+โพนเมือง!N5+ค้อน้อย!N5+โนนสูง!N5+โคกสว่าง!N5+สระดอกเกษ!N5</f>
        <v>5</v>
      </c>
      <c r="O5" s="40">
        <f>บอน!O5+โคกก่อง!O5+หนองขาม!O5+คำก้าว!O5+หนองมัง!O5+หนองไฮ!O5+ศรีมงคล!O5+โพนเมือง!O5+ค้อน้อย!O5+โนนสูง!O5+โคกสว่าง!O5+สระดอกเกษ!O5</f>
        <v>15850.8</v>
      </c>
      <c r="P5" s="41">
        <f>บอน!P5+โคกก่อง!P5+หนองขาม!P5+คำก้าว!P5+หนองมัง!P5+หนองไฮ!P5+ศรีมงคล!P5+โพนเมือง!P5+ค้อน้อย!P5+โนนสูง!P5+โคกสว่าง!P5+สระดอกเกษ!P5</f>
        <v>3570</v>
      </c>
      <c r="Q5" s="13">
        <f>บอน!Q5+โคกก่อง!Q5+หนองขาม!Q5+คำก้าว!Q5+หนองมัง!Q5+หนองไฮ!Q5+ศรีมงคล!Q5+โพนเมือง!Q5+ค้อน้อย!Q5+โนนสูง!Q5+โคกสว่าง!Q5+สระดอกเกษ!Q5</f>
        <v>0</v>
      </c>
      <c r="R5" s="40">
        <f>บอน!R5+โคกก่อง!R5+หนองขาม!R5+คำก้าว!R5+หนองมัง!R5+หนองไฮ!R5+ศรีมงคล!R5+โพนเมือง!R5+ค้อน้อย!R5+โนนสูง!R5+โคกสว่าง!R5+สระดอกเกษ!R5</f>
        <v>66225.8</v>
      </c>
    </row>
    <row r="6" spans="1:20" s="14" customFormat="1" x14ac:dyDescent="0.2">
      <c r="A6" s="13" t="s">
        <v>34</v>
      </c>
      <c r="B6" s="13">
        <f>บอน!B6+โคกก่อง!B6+หนองขาม!B6+คำก้าว!B6+หนองมัง!B6+หนองไฮ!B6+ศรีมงคล!B6+โพนเมือง!B6+ค้อน้อย!B6+โนนสูง!B6+โคกสว่าง!B6+สระดอกเกษ!B6</f>
        <v>0</v>
      </c>
      <c r="C6" s="13">
        <f>บอน!C6+โคกก่อง!C6+หนองขาม!C6+คำก้าว!C6+หนองมัง!C6+หนองไฮ!C6+ศรีมงคล!C6+โพนเมือง!C6+ค้อน้อย!C6+โนนสูง!C6+โคกสว่าง!C6+สระดอกเกษ!C6</f>
        <v>443</v>
      </c>
      <c r="D6" s="32">
        <f>บอน!D6+โคกก่อง!D6+หนองขาม!D6+คำก้าว!D6+หนองมัง!D6+หนองไฮ!D6+ศรีมงคล!D6+โพนเมือง!D6+ค้อน้อย!D6+โนนสูง!D6+โคกสว่าง!D6+สระดอกเกษ!D6</f>
        <v>1</v>
      </c>
      <c r="E6" s="13">
        <f>บอน!E6+โคกก่อง!E6+หนองขาม!E6+คำก้าว!E6+หนองมัง!E6+หนองไฮ!E6+ศรีมงคล!E6+โพนเมือง!E6+ค้อน้อย!E6+โนนสูง!E6+โคกสว่าง!E6+สระดอกเกษ!E6</f>
        <v>87</v>
      </c>
      <c r="F6" s="13">
        <f>บอน!F6+โคกก่อง!F6+หนองขาม!F6+คำก้าว!F6+หนองมัง!F6+หนองไฮ!F6+ศรีมงคล!F6+โพนเมือง!F6+ค้อน้อย!F6+โนนสูง!F6+โคกสว่าง!F6+สระดอกเกษ!F6</f>
        <v>3</v>
      </c>
      <c r="G6" s="13">
        <f>บอน!G6+โคกก่อง!G6+หนองขาม!G6+คำก้าว!G6+หนองมัง!G6+หนองไฮ!G6+ศรีมงคล!G6+โพนเมือง!G6+ค้อน้อย!G6+โนนสูง!G6+โคกสว่าง!G6+สระดอกเกษ!G6</f>
        <v>64</v>
      </c>
      <c r="H6" s="13">
        <f>บอน!H6+โคกก่อง!H6+หนองขาม!H6+คำก้าว!H6+หนองมัง!H6+หนองไฮ!H6+ศรีมงคล!H6+โพนเมือง!H6+ค้อน้อย!H6+โนนสูง!H6+โคกสว่าง!H6+สระดอกเกษ!H6</f>
        <v>2</v>
      </c>
      <c r="I6" s="13">
        <f>บอน!I6+โคกก่อง!I6+หนองขาม!I6+คำก้าว!I6+หนองมัง!I6+หนองไฮ!I6+ศรีมงคล!I6+โพนเมือง!I6+ค้อน้อย!I6+โนนสูง!I6+โคกสว่าง!I6+สระดอกเกษ!I6</f>
        <v>20</v>
      </c>
      <c r="J6" s="13">
        <f>บอน!J6+โคกก่อง!J6+หนองขาม!J6+คำก้าว!J6+หนองมัง!J6+หนองไฮ!J6+ศรีมงคล!J6+โพนเมือง!J6+ค้อน้อย!J6+โนนสูง!J6+โคกสว่าง!J6+สระดอกเกษ!J6</f>
        <v>2</v>
      </c>
      <c r="K6" s="13">
        <f>บอน!K6+โคกก่อง!K6+หนองขาม!K6+คำก้าว!K6+หนองมัง!K6+หนองไฮ!K6+ศรีมงคล!K6+โพนเมือง!K6+ค้อน้อย!K6+โนนสูง!K6+โคกสว่าง!K6+สระดอกเกษ!K6</f>
        <v>3</v>
      </c>
      <c r="L6" s="13">
        <f>บอน!L6+โคกก่อง!L6+หนองขาม!L6+คำก้าว!L6+หนองมัง!L6+หนองไฮ!L6+ศรีมงคล!L6+โพนเมือง!L6+ค้อน้อย!L6+โนนสูง!L6+โคกสว่าง!L6+สระดอกเกษ!L6</f>
        <v>1</v>
      </c>
      <c r="M6" s="13">
        <f>บอน!M6+โคกก่อง!M6+หนองขาม!M6+คำก้าว!M6+หนองมัง!M6+หนองไฮ!M6+ศรีมงคล!M6+โพนเมือง!M6+ค้อน้อย!M6+โนนสูง!M6+โคกสว่าง!M6+สระดอกเกษ!M6</f>
        <v>0</v>
      </c>
      <c r="N6" s="13">
        <f>บอน!N6+โคกก่อง!N6+หนองขาม!N6+คำก้าว!N6+หนองมัง!N6+หนองไฮ!N6+ศรีมงคล!N6+โพนเมือง!N6+ค้อน้อย!N6+โนนสูง!N6+โคกสว่าง!N6+สระดอกเกษ!N6</f>
        <v>5</v>
      </c>
      <c r="O6" s="40">
        <f>บอน!O6+โคกก่อง!O6+หนองขาม!O6+คำก้าว!O6+หนองมัง!O6+หนองไฮ!O6+ศรีมงคล!O6+โพนเมือง!O6+ค้อน้อย!O6+โนนสูง!O6+โคกสว่าง!O6+สระดอกเกษ!O6</f>
        <v>19811.969999999998</v>
      </c>
      <c r="P6" s="41">
        <f>บอน!P6+โคกก่อง!P6+หนองขาม!P6+คำก้าว!P6+หนองมัง!P6+หนองไฮ!P6+ศรีมงคล!P6+โพนเมือง!P6+ค้อน้อย!P6+โนนสูง!P6+โคกสว่าง!P6+สระดอกเกษ!P6</f>
        <v>840</v>
      </c>
      <c r="Q6" s="13">
        <f>บอน!Q6+โคกก่อง!Q6+หนองขาม!Q6+คำก้าว!Q6+หนองมัง!Q6+หนองไฮ!Q6+ศรีมงคล!Q6+โพนเมือง!Q6+ค้อน้อย!Q6+โนนสูง!Q6+โคกสว่าง!Q6+สระดอกเกษ!Q6</f>
        <v>910</v>
      </c>
      <c r="R6" s="40">
        <f>บอน!R6+โคกก่อง!R6+หนองขาม!R6+คำก้าว!R6+หนองมัง!R6+หนองไฮ!R6+ศรีมงคล!R6+โพนเมือง!R6+ค้อน้อย!R6+โนนสูง!R6+โคกสว่าง!R6+สระดอกเกษ!R6</f>
        <v>92411.97</v>
      </c>
    </row>
    <row r="7" spans="1:20" s="14" customFormat="1" x14ac:dyDescent="0.2">
      <c r="A7" s="13" t="s">
        <v>36</v>
      </c>
      <c r="B7" s="13">
        <f>บอน!B7+โคกก่อง!B7+หนองขาม!B7+คำก้าว!B7+หนองมัง!B7+หนองไฮ!B7+ศรีมงคล!B7+โพนเมือง!B7+ค้อน้อย!B7+โนนสูง!B7+โคกสว่าง!B7+สระดอกเกษ!B7</f>
        <v>1</v>
      </c>
      <c r="C7" s="13">
        <f>บอน!C7+โคกก่อง!C7+หนองขาม!C7+คำก้าว!C7+หนองมัง!C7+หนองไฮ!C7+ศรีมงคล!C7+โพนเมือง!C7+ค้อน้อย!C7+โนนสูง!C7+โคกสว่าง!C7+สระดอกเกษ!C7</f>
        <v>404</v>
      </c>
      <c r="D7" s="32">
        <f>บอน!D7+โคกก่อง!D7+หนองขาม!D7+คำก้าว!D7+หนองมัง!D7+หนองไฮ!D7+ศรีมงคล!D7+โพนเมือง!D7+ค้อน้อย!D7+โนนสูง!D7+โคกสว่าง!D7+สระดอกเกษ!D7</f>
        <v>3</v>
      </c>
      <c r="E7" s="13">
        <f>บอน!E7+โคกก่อง!E7+หนองขาม!E7+คำก้าว!E7+หนองมัง!E7+หนองไฮ!E7+ศรีมงคล!E7+โพนเมือง!E7+ค้อน้อย!E7+โนนสูง!E7+โคกสว่าง!E7+สระดอกเกษ!E7</f>
        <v>257</v>
      </c>
      <c r="F7" s="13">
        <f>บอน!F7+โคกก่อง!F7+หนองขาม!F7+คำก้าว!F7+หนองมัง!F7+หนองไฮ!F7+ศรีมงคล!F7+โพนเมือง!F7+ค้อน้อย!F7+โนนสูง!F7+โคกสว่าง!F7+สระดอกเกษ!F7</f>
        <v>0</v>
      </c>
      <c r="G7" s="13">
        <f>บอน!G7+โคกก่อง!G7+หนองขาม!G7+คำก้าว!G7+หนองมัง!G7+หนองไฮ!G7+ศรีมงคล!G7+โพนเมือง!G7+ค้อน้อย!G7+โนนสูง!G7+โคกสว่าง!G7+สระดอกเกษ!G7</f>
        <v>79</v>
      </c>
      <c r="H7" s="13">
        <f>บอน!H7+โคกก่อง!H7+หนองขาม!H7+คำก้าว!H7+หนองมัง!H7+หนองไฮ!H7+ศรีมงคล!H7+โพนเมือง!H7+ค้อน้อย!H7+โนนสูง!H7+โคกสว่าง!H7+สระดอกเกษ!H7</f>
        <v>10</v>
      </c>
      <c r="I7" s="13">
        <f>บอน!I7+โคกก่อง!I7+หนองขาม!I7+คำก้าว!I7+หนองมัง!I7+หนองไฮ!I7+ศรีมงคล!I7+โพนเมือง!I7+ค้อน้อย!I7+โนนสูง!I7+โคกสว่าง!I7+สระดอกเกษ!I7</f>
        <v>39</v>
      </c>
      <c r="J7" s="13">
        <f>บอน!J7+โคกก่อง!J7+หนองขาม!J7+คำก้าว!J7+หนองมัง!J7+หนองไฮ!J7+ศรีมงคล!J7+โพนเมือง!J7+ค้อน้อย!J7+โนนสูง!J7+โคกสว่าง!J7+สระดอกเกษ!J7</f>
        <v>0</v>
      </c>
      <c r="K7" s="13">
        <f>บอน!K7+โคกก่อง!K7+หนองขาม!K7+คำก้าว!K7+หนองมัง!K7+หนองไฮ!K7+ศรีมงคล!K7+โพนเมือง!K7+ค้อน้อย!K7+โนนสูง!K7+โคกสว่าง!K7+สระดอกเกษ!K7</f>
        <v>1</v>
      </c>
      <c r="L7" s="13">
        <f>บอน!L7+โคกก่อง!L7+หนองขาม!L7+คำก้าว!L7+หนองมัง!L7+หนองไฮ!L7+ศรีมงคล!L7+โพนเมือง!L7+ค้อน้อย!L7+โนนสูง!L7+โคกสว่าง!L7+สระดอกเกษ!L7</f>
        <v>3</v>
      </c>
      <c r="M7" s="13">
        <f>บอน!M7+โคกก่อง!M7+หนองขาม!M7+คำก้าว!M7+หนองมัง!M7+หนองไฮ!M7+ศรีมงคล!M7+โพนเมือง!M7+ค้อน้อย!M7+โนนสูง!M7+โคกสว่าง!M7+สระดอกเกษ!M7</f>
        <v>0</v>
      </c>
      <c r="N7" s="13">
        <f>บอน!N7+โคกก่อง!N7+หนองขาม!N7+คำก้าว!N7+หนองมัง!N7+หนองไฮ!N7+ศรีมงคล!N7+โพนเมือง!N7+ค้อน้อย!N7+โนนสูง!N7+โคกสว่าง!N7+สระดอกเกษ!N7</f>
        <v>4</v>
      </c>
      <c r="O7" s="40">
        <f>บอน!O7+โคกก่อง!O7+หนองขาม!O7+คำก้าว!O7+หนองมัง!O7+หนองไฮ!O7+ศรีมงคล!O7+โพนเมือง!O7+ค้อน้อย!O7+โนนสูง!O7+โคกสว่าง!O7+สระดอกเกษ!O7</f>
        <v>20263.079999999998</v>
      </c>
      <c r="P7" s="41">
        <f>บอน!P7+โคกก่อง!P7+หนองขาม!P7+คำก้าว!P7+หนองมัง!P7+หนองไฮ!P7+ศรีมงคล!P7+โพนเมือง!P7+ค้อน้อย!P7+โนนสูง!P7+โคกสว่าง!P7+สระดอกเกษ!P7</f>
        <v>1330</v>
      </c>
      <c r="Q7" s="13">
        <f>บอน!Q7+โคกก่อง!Q7+หนองขาม!Q7+คำก้าว!Q7+หนองมัง!Q7+หนองไฮ!Q7+ศรีมงคล!Q7+โพนเมือง!Q7+ค้อน้อย!Q7+โนนสูง!Q7+โคกสว่าง!Q7+สระดอกเกษ!Q7</f>
        <v>435</v>
      </c>
      <c r="R7" s="40">
        <f>บอน!R7+โคกก่อง!R7+หนองขาม!R7+คำก้าว!R7+หนองมัง!R7+หนองไฮ!R7+ศรีมงคล!R7+โพนเมือง!R7+ค้อน้อย!R7+โนนสูง!R7+โคกสว่าง!R7+สระดอกเกษ!R7</f>
        <v>107443.07999999999</v>
      </c>
    </row>
    <row r="8" spans="1:20" s="14" customFormat="1" x14ac:dyDescent="0.2">
      <c r="A8" s="13" t="s">
        <v>37</v>
      </c>
      <c r="B8" s="13">
        <f>บอน!B8+โคกก่อง!B8+หนองขาม!B8+คำก้าว!B8+หนองมัง!B8+หนองไฮ!B8+ศรีมงคล!B8+โพนเมือง!B8+ค้อน้อย!B8+โนนสูง!B8+โคกสว่าง!B8+สระดอกเกษ!B8</f>
        <v>27</v>
      </c>
      <c r="C8" s="13">
        <f>บอน!C8+โคกก่อง!C8+หนองขาม!C8+คำก้าว!C8+หนองมัง!C8+หนองไฮ!C8+ศรีมงคล!C8+โพนเมือง!C8+ค้อน้อย!C8+โนนสูง!C8+โคกสว่าง!C8+สระดอกเกษ!C8</f>
        <v>293</v>
      </c>
      <c r="D8" s="32">
        <f>บอน!D8+โคกก่อง!D8+หนองขาม!D8+คำก้าว!D8+หนองมัง!D8+หนองไฮ!D8+ศรีมงคล!D8+โพนเมือง!D8+ค้อน้อย!D8+โนนสูง!D8+โคกสว่าง!D8+สระดอกเกษ!D8</f>
        <v>3</v>
      </c>
      <c r="E8" s="13">
        <f>บอน!E8+โคกก่อง!E8+หนองขาม!E8+คำก้าว!E8+หนองมัง!E8+หนองไฮ!E8+ศรีมงคล!E8+โพนเมือง!E8+ค้อน้อย!E8+โนนสูง!E8+โคกสว่าง!E8+สระดอกเกษ!E8</f>
        <v>129</v>
      </c>
      <c r="F8" s="13">
        <f>บอน!F8+โคกก่อง!F8+หนองขาม!F8+คำก้าว!F8+หนองมัง!F8+หนองไฮ!F8+ศรีมงคล!F8+โพนเมือง!F8+ค้อน้อย!F8+โนนสูง!F8+โคกสว่าง!F8+สระดอกเกษ!F8</f>
        <v>0</v>
      </c>
      <c r="G8" s="13">
        <f>บอน!G8+โคกก่อง!G8+หนองขาม!G8+คำก้าว!G8+หนองมัง!G8+หนองไฮ!G8+ศรีมงคล!G8+โพนเมือง!G8+ค้อน้อย!G8+โนนสูง!G8+โคกสว่าง!G8+สระดอกเกษ!G8</f>
        <v>39</v>
      </c>
      <c r="H8" s="13">
        <f>บอน!H8+โคกก่อง!H8+หนองขาม!H8+คำก้าว!H8+หนองมัง!H8+หนองไฮ!H8+ศรีมงคล!H8+โพนเมือง!H8+ค้อน้อย!H8+โนนสูง!H8+โคกสว่าง!H8+สระดอกเกษ!H8</f>
        <v>3</v>
      </c>
      <c r="I8" s="13">
        <f>บอน!I8+โคกก่อง!I8+หนองขาม!I8+คำก้าว!I8+หนองมัง!I8+หนองไฮ!I8+ศรีมงคล!I8+โพนเมือง!I8+ค้อน้อย!I8+โนนสูง!I8+โคกสว่าง!I8+สระดอกเกษ!I8</f>
        <v>16</v>
      </c>
      <c r="J8" s="13">
        <f>บอน!J8+โคกก่อง!J8+หนองขาม!J8+คำก้าว!J8+หนองมัง!J8+หนองไฮ!J8+ศรีมงคล!J8+โพนเมือง!J8+ค้อน้อย!J8+โนนสูง!J8+โคกสว่าง!J8+สระดอกเกษ!J8</f>
        <v>2</v>
      </c>
      <c r="K8" s="13">
        <f>บอน!K8+โคกก่อง!K8+หนองขาม!K8+คำก้าว!K8+หนองมัง!K8+หนองไฮ!K8+ศรีมงคล!K8+โพนเมือง!K8+ค้อน้อย!K8+โนนสูง!K8+โคกสว่าง!K8+สระดอกเกษ!K8</f>
        <v>1</v>
      </c>
      <c r="L8" s="13">
        <f>บอน!L8+โคกก่อง!L8+หนองขาม!L8+คำก้าว!L8+หนองมัง!L8+หนองไฮ!L8+ศรีมงคล!L8+โพนเมือง!L8+ค้อน้อย!L8+โนนสูง!L8+โคกสว่าง!L8+สระดอกเกษ!L8</f>
        <v>2</v>
      </c>
      <c r="M8" s="13">
        <f>บอน!M8+โคกก่อง!M8+หนองขาม!M8+คำก้าว!M8+หนองมัง!M8+หนองไฮ!M8+ศรีมงคล!M8+โพนเมือง!M8+ค้อน้อย!M8+โนนสูง!M8+โคกสว่าง!M8+สระดอกเกษ!M8</f>
        <v>1</v>
      </c>
      <c r="N8" s="13">
        <f>บอน!N8+โคกก่อง!N8+หนองขาม!N8+คำก้าว!N8+หนองมัง!N8+หนองไฮ!N8+ศรีมงคล!N8+โพนเมือง!N8+ค้อน้อย!N8+โนนสูง!N8+โคกสว่าง!N8+สระดอกเกษ!N8</f>
        <v>6</v>
      </c>
      <c r="O8" s="40">
        <f>บอน!O8+โคกก่อง!O8+หนองขาม!O8+คำก้าว!O8+หนองมัง!O8+หนองไฮ!O8+ศรีมงคล!O8+โพนเมือง!O8+ค้อน้อย!O8+โนนสูง!O8+โคกสว่าง!O8+สระดอกเกษ!O8</f>
        <v>13134.37</v>
      </c>
      <c r="P8" s="41">
        <f>บอน!P8+โคกก่อง!P8+หนองขาม!P8+คำก้าว!P8+หนองมัง!P8+หนองไฮ!P8+ศรีมงคล!P8+โพนเมือง!P8+ค้อน้อย!P8+โนนสูง!P8+โคกสว่าง!P8+สระดอกเกษ!P8</f>
        <v>0</v>
      </c>
      <c r="Q8" s="13">
        <f>บอน!Q8+โคกก่อง!Q8+หนองขาม!Q8+คำก้าว!Q8+หนองมัง!Q8+หนองไฮ!Q8+ศรีมงคล!Q8+โพนเมือง!Q8+ค้อน้อย!Q8+โนนสูง!Q8+โคกสว่าง!Q8+สระดอกเกษ!Q8</f>
        <v>0</v>
      </c>
      <c r="R8" s="40">
        <f>บอน!R8+โคกก่อง!R8+หนองขาม!R8+คำก้าว!R8+หนองมัง!R8+หนองไฮ!R8+ศรีมงคล!R8+โพนเมือง!R8+ค้อน้อย!R8+โนนสูง!R8+โคกสว่าง!R8+สระดอกเกษ!R8</f>
        <v>69834.37</v>
      </c>
    </row>
    <row r="9" spans="1:20" s="14" customFormat="1" x14ac:dyDescent="0.2">
      <c r="A9" s="13" t="s">
        <v>38</v>
      </c>
      <c r="B9" s="13">
        <f>บอน!B9+โคกก่อง!B9+หนองขาม!B9+คำก้าว!B9+หนองมัง!B9+หนองไฮ!B9+ศรีมงคล!B9+โพนเมือง!B9+ค้อน้อย!B9+โนนสูง!B9+โคกสว่าง!B9+สระดอกเกษ!B9</f>
        <v>80</v>
      </c>
      <c r="C9" s="13">
        <f>บอน!C9+โคกก่อง!C9+หนองขาม!C9+คำก้าว!C9+หนองมัง!C9+หนองไฮ!C9+ศรีมงคล!C9+โพนเมือง!C9+ค้อน้อย!C9+โนนสูง!C9+โคกสว่าง!C9+สระดอกเกษ!C9</f>
        <v>281</v>
      </c>
      <c r="D9" s="32">
        <f>บอน!D9+โคกก่อง!D9+หนองขาม!D9+คำก้าว!D9+หนองมัง!D9+หนองไฮ!D9+ศรีมงคล!D9+โพนเมือง!D9+ค้อน้อย!D9+โนนสูง!D9+โคกสว่าง!D9+สระดอกเกษ!D9</f>
        <v>8</v>
      </c>
      <c r="E9" s="13">
        <f>บอน!E9+โคกก่อง!E9+หนองขาม!E9+คำก้าว!E9+หนองมัง!E9+หนองไฮ!E9+ศรีมงคล!E9+โพนเมือง!E9+ค้อน้อย!E9+โนนสูง!E9+โคกสว่าง!E9+สระดอกเกษ!E9</f>
        <v>166</v>
      </c>
      <c r="F9" s="13">
        <f>บอน!F9+โคกก่อง!F9+หนองขาม!F9+คำก้าว!F9+หนองมัง!F9+หนองไฮ!F9+ศรีมงคล!F9+โพนเมือง!F9+ค้อน้อย!F9+โนนสูง!F9+โคกสว่าง!F9+สระดอกเกษ!F9</f>
        <v>0</v>
      </c>
      <c r="G9" s="13">
        <f>บอน!G9+โคกก่อง!G9+หนองขาม!G9+คำก้าว!G9+หนองมัง!G9+หนองไฮ!G9+ศรีมงคล!G9+โพนเมือง!G9+ค้อน้อย!G9+โนนสูง!G9+โคกสว่าง!G9+สระดอกเกษ!G9</f>
        <v>77</v>
      </c>
      <c r="H9" s="13">
        <f>บอน!H9+โคกก่อง!H9+หนองขาม!H9+คำก้าว!H9+หนองมัง!H9+หนองไฮ!H9+ศรีมงคล!H9+โพนเมือง!H9+ค้อน้อย!H9+โนนสูง!H9+โคกสว่าง!H9+สระดอกเกษ!H9</f>
        <v>7</v>
      </c>
      <c r="I9" s="13">
        <f>บอน!I9+โคกก่อง!I9+หนองขาม!I9+คำก้าว!I9+หนองมัง!I9+หนองไฮ!I9+ศรีมงคล!I9+โพนเมือง!I9+ค้อน้อย!I9+โนนสูง!I9+โคกสว่าง!I9+สระดอกเกษ!I9</f>
        <v>22</v>
      </c>
      <c r="J9" s="13">
        <f>บอน!J9+โคกก่อง!J9+หนองขาม!J9+คำก้าว!J9+หนองมัง!J9+หนองไฮ!J9+ศรีมงคล!J9+โพนเมือง!J9+ค้อน้อย!J9+โนนสูง!J9+โคกสว่าง!J9+สระดอกเกษ!J9</f>
        <v>2</v>
      </c>
      <c r="K9" s="13">
        <f>บอน!K9+โคกก่อง!K9+หนองขาม!K9+คำก้าว!K9+หนองมัง!K9+หนองไฮ!K9+ศรีมงคล!K9+โพนเมือง!K9+ค้อน้อย!K9+โนนสูง!K9+โคกสว่าง!K9+สระดอกเกษ!K9</f>
        <v>2</v>
      </c>
      <c r="L9" s="13">
        <f>บอน!L9+โคกก่อง!L9+หนองขาม!L9+คำก้าว!L9+หนองมัง!L9+หนองไฮ!L9+ศรีมงคล!L9+โพนเมือง!L9+ค้อน้อย!L9+โนนสูง!L9+โคกสว่าง!L9+สระดอกเกษ!L9</f>
        <v>4</v>
      </c>
      <c r="M9" s="13">
        <f>บอน!M9+โคกก่อง!M9+หนองขาม!M9+คำก้าว!M9+หนองมัง!M9+หนองไฮ!M9+ศรีมงคล!M9+โพนเมือง!M9+ค้อน้อย!M9+โนนสูง!M9+โคกสว่าง!M9+สระดอกเกษ!M9</f>
        <v>2</v>
      </c>
      <c r="N9" s="13">
        <f>บอน!N9+โคกก่อง!N9+หนองขาม!N9+คำก้าว!N9+หนองมัง!N9+หนองไฮ!N9+ศรีมงคล!N9+โพนเมือง!N9+ค้อน้อย!N9+โนนสูง!N9+โคกสว่าง!N9+สระดอกเกษ!N9</f>
        <v>12</v>
      </c>
      <c r="O9" s="40">
        <f>บอน!O9+โคกก่อง!O9+หนองขาม!O9+คำก้าว!O9+หนองมัง!O9+หนองไฮ!O9+ศรีมงคล!O9+โพนเมือง!O9+ค้อน้อย!O9+โนนสูง!O9+โคกสว่าง!O9+สระดอกเกษ!O9</f>
        <v>24100.89</v>
      </c>
      <c r="P9" s="41">
        <f>บอน!P9+โคกก่อง!P9+หนองขาม!P9+คำก้าว!P9+หนองมัง!P9+หนองไฮ!P9+ศรีมงคล!P9+โพนเมือง!P9+ค้อน้อย!P9+โนนสูง!P9+โคกสว่าง!P9+สระดอกเกษ!P9</f>
        <v>1260</v>
      </c>
      <c r="Q9" s="13">
        <f>บอน!Q9+โคกก่อง!Q9+หนองขาม!Q9+คำก้าว!Q9+หนองมัง!Q9+หนองไฮ!Q9+ศรีมงคล!Q9+โพนเมือง!Q9+ค้อน้อย!Q9+โนนสูง!Q9+โคกสว่าง!Q9+สระดอกเกษ!Q9</f>
        <v>435</v>
      </c>
      <c r="R9" s="40">
        <f>บอน!R9+โคกก่อง!R9+หนองขาม!R9+คำก้าว!R9+หนองมัง!R9+หนองไฮ!R9+ศรีมงคล!R9+โพนเมือง!R9+ค้อน้อย!R9+โนนสูง!R9+โคกสว่าง!R9+สระดอกเกษ!R9</f>
        <v>99990.890000000029</v>
      </c>
    </row>
    <row r="10" spans="1:20" s="14" customFormat="1" x14ac:dyDescent="0.2">
      <c r="A10" s="13" t="s">
        <v>39</v>
      </c>
      <c r="B10" s="13">
        <f>บอน!B10+โคกก่อง!B10+หนองขาม!B10+คำก้าว!B10+หนองมัง!B10+หนองไฮ!B10+ศรีมงคล!B10+โพนเมือง!B10+ค้อน้อย!B10+โนนสูง!B10+โคกสว่าง!B10+สระดอกเกษ!B10</f>
        <v>233</v>
      </c>
      <c r="C10" s="13">
        <f>บอน!C10+โคกก่อง!C10+หนองขาม!C10+คำก้าว!C10+หนองมัง!C10+หนองไฮ!C10+ศรีมงคล!C10+โพนเมือง!C10+ค้อน้อย!C10+โนนสูง!C10+โคกสว่าง!C10+สระดอกเกษ!C10</f>
        <v>445</v>
      </c>
      <c r="D10" s="32">
        <f>บอน!D10+โคกก่อง!D10+หนองขาม!D10+คำก้าว!D10+หนองมัง!D10+หนองไฮ!D10+ศรีมงคล!D10+โพนเมือง!D10+ค้อน้อย!D10+โนนสูง!D10+โคกสว่าง!D10+สระดอกเกษ!D10</f>
        <v>2</v>
      </c>
      <c r="E10" s="13">
        <f>บอน!E10+โคกก่อง!E10+หนองขาม!E10+คำก้าว!E10+หนองมัง!E10+หนองไฮ!E10+ศรีมงคล!E10+โพนเมือง!E10+ค้อน้อย!E10+โนนสูง!E10+โคกสว่าง!E10+สระดอกเกษ!E10</f>
        <v>126</v>
      </c>
      <c r="F10" s="13">
        <f>บอน!F10+โคกก่อง!F10+หนองขาม!F10+คำก้าว!F10+หนองมัง!F10+หนองไฮ!F10+ศรีมงคล!F10+โพนเมือง!F10+ค้อน้อย!F10+โนนสูง!F10+โคกสว่าง!F10+สระดอกเกษ!F10</f>
        <v>0</v>
      </c>
      <c r="G10" s="13">
        <f>บอน!G10+โคกก่อง!G10+หนองขาม!G10+คำก้าว!G10+หนองมัง!G10+หนองไฮ!G10+ศรีมงคล!G10+โพนเมือง!G10+ค้อน้อย!G10+โนนสูง!G10+โคกสว่าง!G10+สระดอกเกษ!G10</f>
        <v>94</v>
      </c>
      <c r="H10" s="13">
        <f>บอน!H10+โคกก่อง!H10+หนองขาม!H10+คำก้าว!H10+หนองมัง!H10+หนองไฮ!H10+ศรีมงคล!H10+โพนเมือง!H10+ค้อน้อย!H10+โนนสูง!H10+โคกสว่าง!H10+สระดอกเกษ!H10</f>
        <v>5</v>
      </c>
      <c r="I10" s="13">
        <f>บอน!I10+โคกก่อง!I10+หนองขาม!I10+คำก้าว!I10+หนองมัง!I10+หนองไฮ!I10+ศรีมงคล!I10+โพนเมือง!I10+ค้อน้อย!I10+โนนสูง!I10+โคกสว่าง!I10+สระดอกเกษ!I10</f>
        <v>24</v>
      </c>
      <c r="J10" s="13">
        <f>บอน!J10+โคกก่อง!J10+หนองขาม!J10+คำก้าว!J10+หนองมัง!J10+หนองไฮ!J10+ศรีมงคล!J10+โพนเมือง!J10+ค้อน้อย!J10+โนนสูง!J10+โคกสว่าง!J10+สระดอกเกษ!J10</f>
        <v>2</v>
      </c>
      <c r="K10" s="13">
        <f>บอน!K10+โคกก่อง!K10+หนองขาม!K10+คำก้าว!K10+หนองมัง!K10+หนองไฮ!K10+ศรีมงคล!K10+โพนเมือง!K10+ค้อน้อย!K10+โนนสูง!K10+โคกสว่าง!K10+สระดอกเกษ!K10</f>
        <v>2</v>
      </c>
      <c r="L10" s="13">
        <f>บอน!L10+โคกก่อง!L10+หนองขาม!L10+คำก้าว!L10+หนองมัง!L10+หนองไฮ!L10+ศรีมงคล!L10+โพนเมือง!L10+ค้อน้อย!L10+โนนสูง!L10+โคกสว่าง!L10+สระดอกเกษ!L10</f>
        <v>1</v>
      </c>
      <c r="M10" s="13">
        <f>บอน!M10+โคกก่อง!M10+หนองขาม!M10+คำก้าว!M10+หนองมัง!M10+หนองไฮ!M10+ศรีมงคล!M10+โพนเมือง!M10+ค้อน้อย!M10+โนนสูง!M10+โคกสว่าง!M10+สระดอกเกษ!M10</f>
        <v>1</v>
      </c>
      <c r="N10" s="13">
        <f>บอน!N10+โคกก่อง!N10+หนองขาม!N10+คำก้าว!N10+หนองมัง!N10+หนองไฮ!N10+ศรีมงคล!N10+โพนเมือง!N10+ค้อน้อย!N10+โนนสูง!N10+โคกสว่าง!N10+สระดอกเกษ!N10</f>
        <v>10</v>
      </c>
      <c r="O10" s="40">
        <f>บอน!O10+โคกก่อง!O10+หนองขาม!O10+คำก้าว!O10+หนองมัง!O10+หนองไฮ!O10+ศรีมงคล!O10+โพนเมือง!O10+ค้อน้อย!O10+โนนสูง!O10+โคกสว่าง!O10+สระดอกเกษ!O10</f>
        <v>28967.079999999998</v>
      </c>
      <c r="P10" s="41">
        <f>บอน!P10+โคกก่อง!P10+หนองขาม!P10+คำก้าว!P10+หนองมัง!P10+หนองไฮ!P10+ศรีมงคล!P10+โพนเมือง!P10+ค้อน้อย!P10+โนนสูง!P10+โคกสว่าง!P10+สระดอกเกษ!P10</f>
        <v>490</v>
      </c>
      <c r="Q10" s="13">
        <f>บอน!Q10+โคกก่อง!Q10+หนองขาม!Q10+คำก้าว!Q10+หนองมัง!Q10+หนองไฮ!Q10+ศรีมงคล!Q10+โพนเมือง!Q10+ค้อน้อย!Q10+โนนสูง!Q10+โคกสว่าง!Q10+สระดอกเกษ!Q10</f>
        <v>0</v>
      </c>
      <c r="R10" s="40">
        <f>บอน!R10+โคกก่อง!R10+หนองขาม!R10+คำก้าว!R10+หนองมัง!R10+หนองไฮ!R10+ศรีมงคล!R10+โพนเมือง!R10+ค้อน้อย!R10+โนนสูง!R10+โคกสว่าง!R10+สระดอกเกษ!R10</f>
        <v>127792.08000000002</v>
      </c>
    </row>
    <row r="11" spans="1:20" s="14" customFormat="1" x14ac:dyDescent="0.2">
      <c r="A11" s="13" t="s">
        <v>41</v>
      </c>
      <c r="B11" s="13">
        <f>บอน!B11+โคกก่อง!B11+หนองขาม!B11+คำก้าว!B11+หนองมัง!B11+หนองไฮ!B11+ศรีมงคล!B11+โพนเมือง!B11+ค้อน้อย!B11+โนนสูง!B11+โคกสว่าง!B11+สระดอกเกษ!B11</f>
        <v>141</v>
      </c>
      <c r="C11" s="13">
        <f>บอน!C11+โคกก่อง!C11+หนองขาม!C11+คำก้าว!C11+หนองมัง!C11+หนองไฮ!C11+ศรีมงคล!C11+โพนเมือง!C11+ค้อน้อย!C11+โนนสูง!C11+โคกสว่าง!C11+สระดอกเกษ!C11</f>
        <v>138</v>
      </c>
      <c r="D11" s="32">
        <f>บอน!D11+โคกก่อง!D11+หนองขาม!D11+คำก้าว!D11+หนองมัง!D11+หนองไฮ!D11+ศรีมงคล!D11+โพนเมือง!D11+ค้อน้อย!D11+โนนสูง!D11+โคกสว่าง!D11+สระดอกเกษ!D11</f>
        <v>2</v>
      </c>
      <c r="E11" s="13">
        <f>บอน!E11+โคกก่อง!E11+หนองขาม!E11+คำก้าว!E11+หนองมัง!E11+หนองไฮ!E11+ศรีมงคล!E11+โพนเมือง!E11+ค้อน้อย!E11+โนนสูง!E11+โคกสว่าง!E11+สระดอกเกษ!E11</f>
        <v>179</v>
      </c>
      <c r="F11" s="13">
        <f>บอน!F11+โคกก่อง!F11+หนองขาม!F11+คำก้าว!F11+หนองมัง!F11+หนองไฮ!F11+ศรีมงคล!F11+โพนเมือง!F11+ค้อน้อย!F11+โนนสูง!F11+โคกสว่าง!F11+สระดอกเกษ!F11</f>
        <v>2</v>
      </c>
      <c r="G11" s="13">
        <f>บอน!G11+โคกก่อง!G11+หนองขาม!G11+คำก้าว!G11+หนองมัง!G11+หนองไฮ!G11+ศรีมงคล!G11+โพนเมือง!G11+ค้อน้อย!G11+โนนสูง!G11+โคกสว่าง!G11+สระดอกเกษ!G11</f>
        <v>48</v>
      </c>
      <c r="H11" s="13">
        <f>บอน!H11+โคกก่อง!H11+หนองขาม!H11+คำก้าว!H11+หนองมัง!H11+หนองไฮ!H11+ศรีมงคล!H11+โพนเมือง!H11+ค้อน้อย!H11+โนนสูง!H11+โคกสว่าง!H11+สระดอกเกษ!H11</f>
        <v>4</v>
      </c>
      <c r="I11" s="13">
        <f>บอน!I11+โคกก่อง!I11+หนองขาม!I11+คำก้าว!I11+หนองมัง!I11+หนองไฮ!I11+ศรีมงคล!I11+โพนเมือง!I11+ค้อน้อย!I11+โนนสูง!I11+โคกสว่าง!I11+สระดอกเกษ!I11</f>
        <v>22</v>
      </c>
      <c r="J11" s="13">
        <f>บอน!J11+โคกก่อง!J11+หนองขาม!J11+คำก้าว!J11+หนองมัง!J11+หนองไฮ!J11+ศรีมงคล!J11+โพนเมือง!J11+ค้อน้อย!J11+โนนสูง!J11+โคกสว่าง!J11+สระดอกเกษ!J11</f>
        <v>2</v>
      </c>
      <c r="K11" s="13">
        <f>บอน!K11+โคกก่อง!K11+หนองขาม!K11+คำก้าว!K11+หนองมัง!K11+หนองไฮ!K11+ศรีมงคล!K11+โพนเมือง!K11+ค้อน้อย!K11+โนนสูง!K11+โคกสว่าง!K11+สระดอกเกษ!K11</f>
        <v>3</v>
      </c>
      <c r="L11" s="13">
        <f>บอน!L11+โคกก่อง!L11+หนองขาม!L11+คำก้าว!L11+หนองมัง!L11+หนองไฮ!L11+ศรีมงคล!L11+โพนเมือง!L11+ค้อน้อย!L11+โนนสูง!L11+โคกสว่าง!L11+สระดอกเกษ!L11</f>
        <v>4</v>
      </c>
      <c r="M11" s="13">
        <f>บอน!M11+โคกก่อง!M11+หนองขาม!M11+คำก้าว!M11+หนองมัง!M11+หนองไฮ!M11+ศรีมงคล!M11+โพนเมือง!M11+ค้อน้อย!M11+โนนสูง!M11+โคกสว่าง!M11+สระดอกเกษ!M11</f>
        <v>1</v>
      </c>
      <c r="N11" s="13">
        <f>บอน!N11+โคกก่อง!N11+หนองขาม!N11+คำก้าว!N11+หนองมัง!N11+หนองไฮ!N11+ศรีมงคล!N11+โพนเมือง!N11+ค้อน้อย!N11+โนนสูง!N11+โคกสว่าง!N11+สระดอกเกษ!N11</f>
        <v>3</v>
      </c>
      <c r="O11" s="40">
        <f>บอน!O11+โคกก่อง!O11+หนองขาม!O11+คำก้าว!O11+หนองมัง!O11+หนองไฮ!O11+ศรีมงคล!O11+โพนเมือง!O11+ค้อน้อย!O11+โนนสูง!O11+โคกสว่าง!O11+สระดอกเกษ!O11</f>
        <v>26693.01</v>
      </c>
      <c r="P11" s="41">
        <f>บอน!P11+โคกก่อง!P11+หนองขาม!P11+คำก้าว!P11+หนองมัง!P11+หนองไฮ!P11+ศรีมงคล!P11+โพนเมือง!P11+ค้อน้อย!P11+โนนสูง!P11+โคกสว่าง!P11+สระดอกเกษ!P11</f>
        <v>1050</v>
      </c>
      <c r="Q11" s="13">
        <f>บอน!Q11+โคกก่อง!Q11+หนองขาม!Q11+คำก้าว!Q11+หนองมัง!Q11+หนองไฮ!Q11+ศรีมงคล!Q11+โพนเมือง!Q11+ค้อน้อย!Q11+โนนสูง!Q11+โคกสว่าง!Q11+สระดอกเกษ!Q11</f>
        <v>710</v>
      </c>
      <c r="R11" s="40">
        <f>บอน!R11+โคกก่อง!R11+หนองขาม!R11+คำก้าว!R11+หนองมัง!R11+หนองไฮ!R11+ศรีมงคล!R11+โพนเมือง!R11+ค้อน้อย!R11+โนนสูง!R11+โคกสว่าง!R11+สระดอกเกษ!R11</f>
        <v>87333.01</v>
      </c>
      <c r="S11" s="15"/>
      <c r="T11" s="15"/>
    </row>
    <row r="12" spans="1:20" s="14" customFormat="1" x14ac:dyDescent="0.2">
      <c r="A12" s="13" t="s">
        <v>42</v>
      </c>
      <c r="B12" s="13">
        <f>บอน!B12+โคกก่อง!B12+หนองขาม!B12+คำก้าว!B12+หนองมัง!B12+หนองไฮ!B12+ศรีมงคล!B12+โพนเมือง!B12+ค้อน้อย!B12+โนนสูง!B12+โคกสว่าง!B12+สระดอกเกษ!B12</f>
        <v>16</v>
      </c>
      <c r="C12" s="13">
        <f>บอน!C12+โคกก่อง!C12+หนองขาม!C12+คำก้าว!C12+หนองมัง!C12+หนองไฮ!C12+ศรีมงคล!C12+โพนเมือง!C12+ค้อน้อย!C12+โนนสูง!C12+โคกสว่าง!C12+สระดอกเกษ!C12</f>
        <v>55</v>
      </c>
      <c r="D12" s="32">
        <f>บอน!D12+โคกก่อง!D12+หนองขาม!D12+คำก้าว!D12+หนองมัง!D12+หนองไฮ!D12+ศรีมงคล!D12+โพนเมือง!D12+ค้อน้อย!D12+โนนสูง!D12+โคกสว่าง!D12+สระดอกเกษ!D12</f>
        <v>1</v>
      </c>
      <c r="E12" s="13">
        <f>บอน!E12+โคกก่อง!E12+หนองขาม!E12+คำก้าว!E12+หนองมัง!E12+หนองไฮ!E12+ศรีมงคล!E12+โพนเมือง!E12+ค้อน้อย!E12+โนนสูง!E12+โคกสว่าง!E12+สระดอกเกษ!E12</f>
        <v>398</v>
      </c>
      <c r="F12" s="13">
        <f>บอน!F12+โคกก่อง!F12+หนองขาม!F12+คำก้าว!F12+หนองมัง!F12+หนองไฮ!F12+ศรีมงคล!F12+โพนเมือง!F12+ค้อน้อย!F12+โนนสูง!F12+โคกสว่าง!F12+สระดอกเกษ!F12</f>
        <v>1</v>
      </c>
      <c r="G12" s="13">
        <f>บอน!G12+โคกก่อง!G12+หนองขาม!G12+คำก้าว!G12+หนองมัง!G12+หนองไฮ!G12+ศรีมงคล!G12+โพนเมือง!G12+ค้อน้อย!G12+โนนสูง!G12+โคกสว่าง!G12+สระดอกเกษ!G12</f>
        <v>41</v>
      </c>
      <c r="H12" s="13">
        <f>บอน!H12+โคกก่อง!H12+หนองขาม!H12+คำก้าว!H12+หนองมัง!H12+หนองไฮ!H12+ศรีมงคล!H12+โพนเมือง!H12+ค้อน้อย!H12+โนนสูง!H12+โคกสว่าง!H12+สระดอกเกษ!H12</f>
        <v>3</v>
      </c>
      <c r="I12" s="13">
        <f>บอน!I12+โคกก่อง!I12+หนองขาม!I12+คำก้าว!I12+หนองมัง!I12+หนองไฮ!I12+ศรีมงคล!I12+โพนเมือง!I12+ค้อน้อย!I12+โนนสูง!I12+โคกสว่าง!I12+สระดอกเกษ!I12</f>
        <v>14</v>
      </c>
      <c r="J12" s="13">
        <f>บอน!J12+โคกก่อง!J12+หนองขาม!J12+คำก้าว!J12+หนองมัง!J12+หนองไฮ!J12+ศรีมงคล!J12+โพนเมือง!J12+ค้อน้อย!J12+โนนสูง!J12+โคกสว่าง!J12+สระดอกเกษ!J12</f>
        <v>3</v>
      </c>
      <c r="K12" s="13">
        <f>บอน!K12+โคกก่อง!K12+หนองขาม!K12+คำก้าว!K12+หนองมัง!K12+หนองไฮ!K12+ศรีมงคล!K12+โพนเมือง!K12+ค้อน้อย!K12+โนนสูง!K12+โคกสว่าง!K12+สระดอกเกษ!K12</f>
        <v>0</v>
      </c>
      <c r="L12" s="13">
        <f>บอน!L12+โคกก่อง!L12+หนองขาม!L12+คำก้าว!L12+หนองมัง!L12+หนองไฮ!L12+ศรีมงคล!L12+โพนเมือง!L12+ค้อน้อย!L12+โนนสูง!L12+โคกสว่าง!L12+สระดอกเกษ!L12</f>
        <v>0</v>
      </c>
      <c r="M12" s="13">
        <f>บอน!M12+โคกก่อง!M12+หนองขาม!M12+คำก้าว!M12+หนองมัง!M12+หนองไฮ!M12+ศรีมงคล!M12+โพนเมือง!M12+ค้อน้อย!M12+โนนสูง!M12+โคกสว่าง!M12+สระดอกเกษ!M12</f>
        <v>1</v>
      </c>
      <c r="N12" s="13">
        <f>บอน!N12+โคกก่อง!N12+หนองขาม!N12+คำก้าว!N12+หนองมัง!N12+หนองไฮ!N12+ศรีมงคล!N12+โพนเมือง!N12+ค้อน้อย!N12+โนนสูง!N12+โคกสว่าง!N12+สระดอกเกษ!N12</f>
        <v>3</v>
      </c>
      <c r="O12" s="40">
        <f>บอน!O12+โคกก่อง!O12+หนองขาม!O12+คำก้าว!O12+หนองมัง!O12+หนองไฮ!O12+ศรีมงคล!O12+โพนเมือง!O12+ค้อน้อย!O12+โนนสูง!O12+โคกสว่าง!O12+สระดอกเกษ!O12</f>
        <v>26464.09</v>
      </c>
      <c r="P12" s="41">
        <f>บอน!P12+โคกก่อง!P12+หนองขาม!P12+คำก้าว!P12+หนองมัง!P12+หนองไฮ!P12+ศรีมงคล!P12+โพนเมือง!P12+ค้อน้อย!P12+โนนสูง!P12+โคกสว่าง!P12+สระดอกเกษ!P12</f>
        <v>2870</v>
      </c>
      <c r="Q12" s="13">
        <f>บอน!Q12+โคกก่อง!Q12+หนองขาม!Q12+คำก้าว!Q12+หนองมัง!Q12+หนองไฮ!Q12+ศรีมงคล!Q12+โพนเมือง!Q12+ค้อน้อย!Q12+โนนสูง!Q12+โคกสว่าง!Q12+สระดอกเกษ!Q12</f>
        <v>0</v>
      </c>
      <c r="R12" s="40">
        <f>บอน!R12+โคกก่อง!R12+หนองขาม!R12+คำก้าว!R12+หนองมัง!R12+หนองไฮ!R12+ศรีมงคล!R12+โพนเมือง!R12+ค้อน้อย!R12+โนนสูง!R12+โคกสว่าง!R12+สระดอกเกษ!R12</f>
        <v>74239.09</v>
      </c>
      <c r="S12" s="15"/>
      <c r="T12" s="15"/>
    </row>
    <row r="13" spans="1:20" s="14" customFormat="1" x14ac:dyDescent="0.2">
      <c r="A13" s="13" t="s">
        <v>43</v>
      </c>
      <c r="B13" s="13">
        <f>บอน!B13+โคกก่อง!B13+หนองขาม!B13+คำก้าว!B13+หนองมัง!B13+หนองไฮ!B13+ศรีมงคล!B13+โพนเมือง!B13+ค้อน้อย!B13+โนนสูง!B13+โคกสว่าง!B13+สระดอกเกษ!B13</f>
        <v>26</v>
      </c>
      <c r="C13" s="13">
        <f>บอน!C13+โคกก่อง!C13+หนองขาม!C13+คำก้าว!C13+หนองมัง!C13+หนองไฮ!C13+ศรีมงคล!C13+โพนเมือง!C13+ค้อน้อย!C13+โนนสูง!C13+โคกสว่าง!C13+สระดอกเกษ!C13</f>
        <v>428</v>
      </c>
      <c r="D13" s="32">
        <f>บอน!D13+โคกก่อง!D13+หนองขาม!D13+คำก้าว!D13+หนองมัง!D13+หนองไฮ!D13+ศรีมงคล!D13+โพนเมือง!D13+ค้อน้อย!D13+โนนสูง!D13+โคกสว่าง!D13+สระดอกเกษ!D13</f>
        <v>1</v>
      </c>
      <c r="E13" s="13">
        <f>บอน!E13+โคกก่อง!E13+หนองขาม!E13+คำก้าว!E13+หนองมัง!E13+หนองไฮ!E13+ศรีมงคล!E13+โพนเมือง!E13+ค้อน้อย!E13+โนนสูง!E13+โคกสว่าง!E13+สระดอกเกษ!E13</f>
        <v>59</v>
      </c>
      <c r="F13" s="13">
        <f>บอน!F13+โคกก่อง!F13+หนองขาม!F13+คำก้าว!F13+หนองมัง!F13+หนองไฮ!F13+ศรีมงคล!F13+โพนเมือง!F13+ค้อน้อย!F13+โนนสูง!F13+โคกสว่าง!F13+สระดอกเกษ!F13</f>
        <v>1</v>
      </c>
      <c r="G13" s="13">
        <f>บอน!G13+โคกก่อง!G13+หนองขาม!G13+คำก้าว!G13+หนองมัง!G13+หนองไฮ!G13+ศรีมงคล!G13+โพนเมือง!G13+ค้อน้อย!G13+โนนสูง!G13+โคกสว่าง!G13+สระดอกเกษ!G13</f>
        <v>61</v>
      </c>
      <c r="H13" s="13">
        <f>บอน!H13+โคกก่อง!H13+หนองขาม!H13+คำก้าว!H13+หนองมัง!H13+หนองไฮ!H13+ศรีมงคล!H13+โพนเมือง!H13+ค้อน้อย!H13+โนนสูง!H13+โคกสว่าง!H13+สระดอกเกษ!H13</f>
        <v>2</v>
      </c>
      <c r="I13" s="13">
        <f>บอน!I13+โคกก่อง!I13+หนองขาม!I13+คำก้าว!I13+หนองมัง!I13+หนองไฮ!I13+ศรีมงคล!I13+โพนเมือง!I13+ค้อน้อย!I13+โนนสูง!I13+โคกสว่าง!I13+สระดอกเกษ!I13</f>
        <v>23</v>
      </c>
      <c r="J13" s="13">
        <f>บอน!J13+โคกก่อง!J13+หนองขาม!J13+คำก้าว!J13+หนองมัง!J13+หนองไฮ!J13+ศรีมงคล!J13+โพนเมือง!J13+ค้อน้อย!J13+โนนสูง!J13+โคกสว่าง!J13+สระดอกเกษ!J13</f>
        <v>2</v>
      </c>
      <c r="K13" s="13">
        <f>บอน!K13+โคกก่อง!K13+หนองขาม!K13+คำก้าว!K13+หนองมัง!K13+หนองไฮ!K13+ศรีมงคล!K13+โพนเมือง!K13+ค้อน้อย!K13+โนนสูง!K13+โคกสว่าง!K13+สระดอกเกษ!K13</f>
        <v>2</v>
      </c>
      <c r="L13" s="13">
        <f>บอน!L13+โคกก่อง!L13+หนองขาม!L13+คำก้าว!L13+หนองมัง!L13+หนองไฮ!L13+ศรีมงคล!L13+โพนเมือง!L13+ค้อน้อย!L13+โนนสูง!L13+โคกสว่าง!L13+สระดอกเกษ!L13</f>
        <v>1</v>
      </c>
      <c r="M13" s="13">
        <f>บอน!M13+โคกก่อง!M13+หนองขาม!M13+คำก้าว!M13+หนองมัง!M13+หนองไฮ!M13+ศรีมงคล!M13+โพนเมือง!M13+ค้อน้อย!M13+โนนสูง!M13+โคกสว่าง!M13+สระดอกเกษ!M13</f>
        <v>0</v>
      </c>
      <c r="N13" s="13">
        <f>บอน!N13+โคกก่อง!N13+หนองขาม!N13+คำก้าว!N13+หนองมัง!N13+หนองไฮ!N13+ศรีมงคล!N13+โพนเมือง!N13+ค้อน้อย!N13+โนนสูง!N13+โคกสว่าง!N13+สระดอกเกษ!N13</f>
        <v>1</v>
      </c>
      <c r="O13" s="40">
        <f>บอน!O13+โคกก่อง!O13+หนองขาม!O13+คำก้าว!O13+หนองมัง!O13+หนองไฮ!O13+ศรีมงคล!O13+โพนเมือง!O13+ค้อน้อย!O13+โนนสูง!O13+โคกสว่าง!O13+สระดอกเกษ!O13</f>
        <v>27512.519999999997</v>
      </c>
      <c r="P13" s="41">
        <f>บอน!P13+โคกก่อง!P13+หนองขาม!P13+คำก้าว!P13+หนองมัง!P13+หนองไฮ!P13+ศรีมงคล!P13+โพนเมือง!P13+ค้อน้อย!P13+โนนสูง!P13+โคกสว่าง!P13+สระดอกเกษ!P13</f>
        <v>490</v>
      </c>
      <c r="Q13" s="13">
        <f>บอน!Q13+โคกก่อง!Q13+หนองขาม!Q13+คำก้าว!Q13+หนองมัง!Q13+หนองไฮ!Q13+ศรีมงคล!Q13+โพนเมือง!Q13+ค้อน้อย!Q13+โนนสูง!Q13+โคกสว่าง!Q13+สระดอกเกษ!Q13</f>
        <v>435</v>
      </c>
      <c r="R13" s="40">
        <f>บอน!R13+โคกก่อง!R13+หนองขาม!R13+คำก้าว!R13+หนองมัง!R13+หนองไฮ!R13+ศรีมงคล!R13+โพนเมือง!R13+ค้อน้อย!R13+โนนสูง!R13+โคกสว่าง!R13+สระดอกเกษ!R13</f>
        <v>97137.52</v>
      </c>
      <c r="S13" s="15"/>
      <c r="T13" s="15"/>
    </row>
    <row r="14" spans="1:20" s="14" customFormat="1" x14ac:dyDescent="0.2">
      <c r="A14" s="13" t="s">
        <v>44</v>
      </c>
      <c r="B14" s="13">
        <f>บอน!B14+โคกก่อง!B14+หนองขาม!B14+คำก้าว!B14+หนองมัง!B14+หนองไฮ!B14+ศรีมงคล!B14+โพนเมือง!B14+ค้อน้อย!B14+โนนสูง!B14+โคกสว่าง!B14+สระดอกเกษ!B14</f>
        <v>295</v>
      </c>
      <c r="C14" s="13">
        <f>บอน!C14+โคกก่อง!C14+หนองขาม!C14+คำก้าว!C14+หนองมัง!C14+หนองไฮ!C14+ศรีมงคล!C14+โพนเมือง!C14+ค้อน้อย!C14+โนนสูง!C14+โคกสว่าง!C14+สระดอกเกษ!C14</f>
        <v>124</v>
      </c>
      <c r="D14" s="32">
        <f>บอน!D14+โคกก่อง!D14+หนองขาม!D14+คำก้าว!D14+หนองมัง!D14+หนองไฮ!D14+ศรีมงคล!D14+โพนเมือง!D14+ค้อน้อย!D14+โนนสูง!D14+โคกสว่าง!D14+สระดอกเกษ!D14</f>
        <v>1</v>
      </c>
      <c r="E14" s="13">
        <f>บอน!E14+โคกก่อง!E14+หนองขาม!E14+คำก้าว!E14+หนองมัง!E14+หนองไฮ!E14+ศรีมงคล!E14+โพนเมือง!E14+ค้อน้อย!E14+โนนสูง!E14+โคกสว่าง!E14+สระดอกเกษ!E14</f>
        <v>100</v>
      </c>
      <c r="F14" s="13">
        <f>บอน!F14+โคกก่อง!F14+หนองขาม!F14+คำก้าว!F14+หนองมัง!F14+หนองไฮ!F14+ศรีมงคล!F14+โพนเมือง!F14+ค้อน้อย!F14+โนนสูง!F14+โคกสว่าง!F14+สระดอกเกษ!F14</f>
        <v>2</v>
      </c>
      <c r="G14" s="13">
        <f>บอน!G14+โคกก่อง!G14+หนองขาม!G14+คำก้าว!G14+หนองมัง!G14+หนองไฮ!G14+ศรีมงคล!G14+โพนเมือง!G14+ค้อน้อย!G14+โนนสูง!G14+โคกสว่าง!G14+สระดอกเกษ!G14</f>
        <v>34</v>
      </c>
      <c r="H14" s="13">
        <f>บอน!H14+โคกก่อง!H14+หนองขาม!H14+คำก้าว!H14+หนองมัง!H14+หนองไฮ!H14+ศรีมงคล!H14+โพนเมือง!H14+ค้อน้อย!H14+โนนสูง!H14+โคกสว่าง!H14+สระดอกเกษ!H14</f>
        <v>2</v>
      </c>
      <c r="I14" s="13">
        <f>บอน!I14+โคกก่อง!I14+หนองขาม!I14+คำก้าว!I14+หนองมัง!I14+หนองไฮ!I14+ศรีมงคล!I14+โพนเมือง!I14+ค้อน้อย!I14+โนนสูง!I14+โคกสว่าง!I14+สระดอกเกษ!I14</f>
        <v>18</v>
      </c>
      <c r="J14" s="13">
        <f>บอน!J14+โคกก่อง!J14+หนองขาม!J14+คำก้าว!J14+หนองมัง!J14+หนองไฮ!J14+ศรีมงคล!J14+โพนเมือง!J14+ค้อน้อย!J14+โนนสูง!J14+โคกสว่าง!J14+สระดอกเกษ!J14</f>
        <v>0</v>
      </c>
      <c r="K14" s="13">
        <f>บอน!K14+โคกก่อง!K14+หนองขาม!K14+คำก้าว!K14+หนองมัง!K14+หนองไฮ!K14+ศรีมงคล!K14+โพนเมือง!K14+ค้อน้อย!K14+โนนสูง!K14+โคกสว่าง!K14+สระดอกเกษ!K14</f>
        <v>0</v>
      </c>
      <c r="L14" s="13">
        <f>บอน!L14+โคกก่อง!L14+หนองขาม!L14+คำก้าว!L14+หนองมัง!L14+หนองไฮ!L14+ศรีมงคล!L14+โพนเมือง!L14+ค้อน้อย!L14+โนนสูง!L14+โคกสว่าง!L14+สระดอกเกษ!L14</f>
        <v>4</v>
      </c>
      <c r="M14" s="13">
        <f>บอน!M14+โคกก่อง!M14+หนองขาม!M14+คำก้าว!M14+หนองมัง!M14+หนองไฮ!M14+ศรีมงคล!M14+โพนเมือง!M14+ค้อน้อย!M14+โนนสูง!M14+โคกสว่าง!M14+สระดอกเกษ!M14</f>
        <v>0</v>
      </c>
      <c r="N14" s="13">
        <f>บอน!N14+โคกก่อง!N14+หนองขาม!N14+คำก้าว!N14+หนองมัง!N14+หนองไฮ!N14+ศรีมงคล!N14+โพนเมือง!N14+ค้อน้อย!N14+โนนสูง!N14+โคกสว่าง!N14+สระดอกเกษ!N14</f>
        <v>4</v>
      </c>
      <c r="O14" s="40">
        <f>บอน!O14+โคกก่อง!O14+หนองขาม!O14+คำก้าว!O14+หนองมัง!O14+หนองไฮ!O14+ศรีมงคล!O14+โพนเมือง!O14+ค้อน้อย!O14+โนนสูง!O14+โคกสว่าง!O14+สระดอกเกษ!O14</f>
        <v>18367.7</v>
      </c>
      <c r="P14" s="41">
        <f>บอน!P14+โคกก่อง!P14+หนองขาม!P14+คำก้าว!P14+หนองมัง!P14+หนองไฮ!P14+ศรีมงคล!P14+โพนเมือง!P14+ค้อน้อย!P14+โนนสูง!P14+โคกสว่าง!P14+สระดอกเกษ!P14</f>
        <v>210</v>
      </c>
      <c r="Q14" s="13">
        <f>บอน!Q14+โคกก่อง!Q14+หนองขาม!Q14+คำก้าว!Q14+หนองมัง!Q14+หนองไฮ!Q14+ศรีมงคล!Q14+โพนเมือง!Q14+ค้อน้อย!Q14+โนนสูง!Q14+โคกสว่าง!Q14+สระดอกเกษ!Q14</f>
        <v>840</v>
      </c>
      <c r="R14" s="40">
        <f>บอน!R14+โคกก่อง!R14+หนองขาม!R14+คำก้าว!R14+หนองมัง!R14+หนองไฮ!R14+ศรีมงคล!R14+โพนเมือง!R14+ค้อน้อย!R14+โนนสูง!R14+โคกสว่าง!R14+สระดอกเกษ!R14</f>
        <v>77637.7</v>
      </c>
      <c r="S14" s="15"/>
      <c r="T14" s="15"/>
    </row>
    <row r="15" spans="1:20" s="14" customFormat="1" x14ac:dyDescent="0.2">
      <c r="A15" s="13" t="s">
        <v>45</v>
      </c>
      <c r="B15" s="13">
        <f>บอน!B15+โคกก่อง!B15+หนองขาม!B15+คำก้าว!B15+หนองมัง!B15+หนองไฮ!B15+ศรีมงคล!B15+โพนเมือง!B15+ค้อน้อย!B15+โนนสูง!B15+โคกสว่าง!B15+สระดอกเกษ!B15</f>
        <v>78</v>
      </c>
      <c r="C15" s="13">
        <f>บอน!C15+โคกก่อง!C15+หนองขาม!C15+คำก้าว!C15+หนองมัง!C15+หนองไฮ!C15+ศรีมงคล!C15+โพนเมือง!C15+ค้อน้อย!C15+โนนสูง!C15+โคกสว่าง!C15+สระดอกเกษ!C15</f>
        <v>159</v>
      </c>
      <c r="D15" s="32">
        <f>บอน!D15+โคกก่อง!D15+หนองขาม!D15+คำก้าว!D15+หนองมัง!D15+หนองไฮ!D15+ศรีมงคล!D15+โพนเมือง!D15+ค้อน้อย!D15+โนนสูง!D15+โคกสว่าง!D15+สระดอกเกษ!D15</f>
        <v>251</v>
      </c>
      <c r="E15" s="13">
        <f>บอน!E15+โคกก่อง!E15+หนองขาม!E15+คำก้าว!E15+หนองมัง!E15+หนองไฮ!E15+ศรีมงคล!E15+โพนเมือง!E15+ค้อน้อย!E15+โนนสูง!E15+โคกสว่าง!E15+สระดอกเกษ!E15</f>
        <v>183</v>
      </c>
      <c r="F15" s="13">
        <f>บอน!F15+โคกก่อง!F15+หนองขาม!F15+คำก้าว!F15+หนองมัง!F15+หนองไฮ!F15+ศรีมงคล!F15+โพนเมือง!F15+ค้อน้อย!F15+โนนสูง!F15+โคกสว่าง!F15+สระดอกเกษ!F15</f>
        <v>0</v>
      </c>
      <c r="G15" s="13">
        <f>บอน!G15+โคกก่อง!G15+หนองขาม!G15+คำก้าว!G15+หนองมัง!G15+หนองไฮ!G15+ศรีมงคล!G15+โพนเมือง!G15+ค้อน้อย!G15+โนนสูง!G15+โคกสว่าง!G15+สระดอกเกษ!G15</f>
        <v>60</v>
      </c>
      <c r="H15" s="13">
        <f>บอน!H15+โคกก่อง!H15+หนองขาม!H15+คำก้าว!H15+หนองมัง!H15+หนองไฮ!H15+ศรีมงคล!H15+โพนเมือง!H15+ค้อน้อย!H15+โนนสูง!H15+โคกสว่าง!H15+สระดอกเกษ!H15</f>
        <v>7</v>
      </c>
      <c r="I15" s="13">
        <f>บอน!I15+โคกก่อง!I15+หนองขาม!I15+คำก้าว!I15+หนองมัง!I15+หนองไฮ!I15+ศรีมงคล!I15+โพนเมือง!I15+ค้อน้อย!I15+โนนสูง!I15+โคกสว่าง!I15+สระดอกเกษ!I15</f>
        <v>16</v>
      </c>
      <c r="J15" s="13">
        <f>บอน!J15+โคกก่อง!J15+หนองขาม!J15+คำก้าว!J15+หนองมัง!J15+หนองไฮ!J15+ศรีมงคล!J15+โพนเมือง!J15+ค้อน้อย!J15+โนนสูง!J15+โคกสว่าง!J15+สระดอกเกษ!J15</f>
        <v>3</v>
      </c>
      <c r="K15" s="13">
        <f>บอน!K15+โคกก่อง!K15+หนองขาม!K15+คำก้าว!K15+หนองมัง!K15+หนองไฮ!K15+ศรีมงคล!K15+โพนเมือง!K15+ค้อน้อย!K15+โนนสูง!K15+โคกสว่าง!K15+สระดอกเกษ!K15</f>
        <v>2</v>
      </c>
      <c r="L15" s="13">
        <f>บอน!L15+โคกก่อง!L15+หนองขาม!L15+คำก้าว!L15+หนองมัง!L15+หนองไฮ!L15+ศรีมงคล!L15+โพนเมือง!L15+ค้อน้อย!L15+โนนสูง!L15+โคกสว่าง!L15+สระดอกเกษ!L15</f>
        <v>2</v>
      </c>
      <c r="M15" s="13">
        <f>บอน!M15+โคกก่อง!M15+หนองขาม!M15+คำก้าว!M15+หนองมัง!M15+หนองไฮ!M15+ศรีมงคล!M15+โพนเมือง!M15+ค้อน้อย!M15+โนนสูง!M15+โคกสว่าง!M15+สระดอกเกษ!M15</f>
        <v>2</v>
      </c>
      <c r="N15" s="13">
        <f>บอน!N15+โคกก่อง!N15+หนองขาม!N15+คำก้าว!N15+หนองมัง!N15+หนองไฮ!N15+ศรีมงคล!N15+โพนเมือง!N15+ค้อน้อย!N15+โนนสูง!N15+โคกสว่าง!N15+สระดอกเกษ!N15</f>
        <v>4</v>
      </c>
      <c r="O15" s="40">
        <f>บอน!O15+โคกก่อง!O15+หนองขาม!O15+คำก้าว!O15+หนองมัง!O15+หนองไฮ!O15+ศรีมงคล!O15+โพนเมือง!O15+ค้อน้อย!O15+โนนสูง!O15+โคกสว่าง!O15+สระดอกเกษ!O15</f>
        <v>0</v>
      </c>
      <c r="P15" s="41">
        <f>บอน!P15+โคกก่อง!P15+หนองขาม!P15+คำก้าว!P15+หนองมัง!P15+หนองไฮ!P15+ศรีมงคล!P15+โพนเมือง!P15+ค้อน้อย!P15+โนนสูง!P15+โคกสว่าง!P15+สระดอกเกษ!P15</f>
        <v>1890</v>
      </c>
      <c r="Q15" s="13">
        <f>บอน!Q15+โคกก่อง!Q15+หนองขาม!Q15+คำก้าว!Q15+หนองมัง!Q15+หนองไฮ!Q15+ศรีมงคล!Q15+โพนเมือง!Q15+ค้อน้อย!Q15+โนนสูง!Q15+โคกสว่าง!Q15+สระดอกเกษ!Q15</f>
        <v>675</v>
      </c>
      <c r="R15" s="40">
        <f>บอน!R15+โคกก่อง!R15+หนองขาม!R15+คำก้าว!R15+หนองมัง!R15+หนองไฮ!R15+ศรีมงคล!R15+โพนเมือง!R15+ค้อน้อย!R15+โนนสูง!R15+โคกสว่าง!R15+สระดอกเกษ!R15</f>
        <v>94280</v>
      </c>
      <c r="S15" s="15"/>
      <c r="T15" s="15"/>
    </row>
    <row r="16" spans="1:20" s="14" customFormat="1" x14ac:dyDescent="0.2">
      <c r="A16" s="13" t="s">
        <v>46</v>
      </c>
      <c r="B16" s="13">
        <f>บอน!B16+โคกก่อง!B16+หนองขาม!B16+คำก้าว!B16+หนองมัง!B16+หนองไฮ!B16+ศรีมงคล!B16+โพนเมือง!B16+ค้อน้อย!B16+โนนสูง!B16+โคกสว่าง!B16+สระดอกเกษ!B16</f>
        <v>37</v>
      </c>
      <c r="C16" s="13">
        <f>บอน!C16+โคกก่อง!C16+หนองขาม!C16+คำก้าว!C16+หนองมัง!C16+หนองไฮ!C16+ศรีมงคล!C16+โพนเมือง!C16+ค้อน้อย!C16+โนนสูง!C16+โคกสว่าง!C16+สระดอกเกษ!C16</f>
        <v>7</v>
      </c>
      <c r="D16" s="32">
        <f>บอน!D16+โคกก่อง!D16+หนองขาม!D16+คำก้าว!D16+หนองมัง!D16+หนองไฮ!D16+ศรีมงคล!D16+โพนเมือง!D16+ค้อน้อย!D16+โนนสูง!D16+โคกสว่าง!D16+สระดอกเกษ!D16</f>
        <v>0</v>
      </c>
      <c r="E16" s="13">
        <f>บอน!E16+โคกก่อง!E16+หนองขาม!E16+คำก้าว!E16+หนองมัง!E16+หนองไฮ!E16+ศรีมงคล!E16+โพนเมือง!E16+ค้อน้อย!E16+โนนสูง!E16+โคกสว่าง!E16+สระดอกเกษ!E16</f>
        <v>73</v>
      </c>
      <c r="F16" s="13">
        <f>บอน!F16+โคกก่อง!F16+หนองขาม!F16+คำก้าว!F16+หนองมัง!F16+หนองไฮ!F16+ศรีมงคล!F16+โพนเมือง!F16+ค้อน้อย!F16+โนนสูง!F16+โคกสว่าง!F16+สระดอกเกษ!F16</f>
        <v>0</v>
      </c>
      <c r="G16" s="13">
        <f>บอน!G16+โคกก่อง!G16+หนองขาม!G16+คำก้าว!G16+หนองมัง!G16+หนองไฮ!G16+ศรีมงคล!G16+โพนเมือง!G16+ค้อน้อย!G16+โนนสูง!G16+โคกสว่าง!G16+สระดอกเกษ!G16</f>
        <v>63</v>
      </c>
      <c r="H16" s="13">
        <f>บอน!H16+โคกก่อง!H16+หนองขาม!H16+คำก้าว!H16+หนองมัง!H16+หนองไฮ!H16+ศรีมงคล!H16+โพนเมือง!H16+ค้อน้อย!H16+โนนสูง!H16+โคกสว่าง!H16+สระดอกเกษ!H16</f>
        <v>4</v>
      </c>
      <c r="I16" s="13">
        <f>บอน!I16+โคกก่อง!I16+หนองขาม!I16+คำก้าว!I16+หนองมัง!I16+หนองไฮ!I16+ศรีมงคล!I16+โพนเมือง!I16+ค้อน้อย!I16+โนนสูง!I16+โคกสว่าง!I16+สระดอกเกษ!I16</f>
        <v>21</v>
      </c>
      <c r="J16" s="13">
        <f>บอน!J16+โคกก่อง!J16+หนองขาม!J16+คำก้าว!J16+หนองมัง!J16+หนองไฮ!J16+ศรีมงคล!J16+โพนเมือง!J16+ค้อน้อย!J16+โนนสูง!J16+โคกสว่าง!J16+สระดอกเกษ!J16</f>
        <v>1</v>
      </c>
      <c r="K16" s="13">
        <f>บอน!K16+โคกก่อง!K16+หนองขาม!K16+คำก้าว!K16+หนองมัง!K16+หนองไฮ!K16+ศรีมงคล!K16+โพนเมือง!K16+ค้อน้อย!K16+โนนสูง!K16+โคกสว่าง!K16+สระดอกเกษ!K16</f>
        <v>2</v>
      </c>
      <c r="L16" s="13">
        <f>บอน!L16+โคกก่อง!L16+หนองขาม!L16+คำก้าว!L16+หนองมัง!L16+หนองไฮ!L16+ศรีมงคล!L16+โพนเมือง!L16+ค้อน้อย!L16+โนนสูง!L16+โคกสว่าง!L16+สระดอกเกษ!L16</f>
        <v>0</v>
      </c>
      <c r="M16" s="13">
        <f>บอน!M16+โคกก่อง!M16+หนองขาม!M16+คำก้าว!M16+หนองมัง!M16+หนองไฮ!M16+ศรีมงคล!M16+โพนเมือง!M16+ค้อน้อย!M16+โนนสูง!M16+โคกสว่าง!M16+สระดอกเกษ!M16</f>
        <v>0</v>
      </c>
      <c r="N16" s="13">
        <f>บอน!N16+โคกก่อง!N16+หนองขาม!N16+คำก้าว!N16+หนองมัง!N16+หนองไฮ!N16+ศรีมงคล!N16+โพนเมือง!N16+ค้อน้อย!N16+โนนสูง!N16+โคกสว่าง!N16+สระดอกเกษ!N16</f>
        <v>7</v>
      </c>
      <c r="O16" s="40">
        <f>บอน!O16+โคกก่อง!O16+หนองขาม!O16+คำก้าว!O16+หนองมัง!O16+หนองไฮ!O16+ศรีมงคล!O16+โพนเมือง!O16+ค้อน้อย!O16+โนนสูง!O16+โคกสว่าง!O16+สระดอกเกษ!O16</f>
        <v>0</v>
      </c>
      <c r="P16" s="41">
        <f>บอน!P16+โคกก่อง!P16+หนองขาม!P16+คำก้าว!P16+หนองมัง!P16+หนองไฮ!P16+ศรีมงคล!P16+โพนเมือง!P16+ค้อน้อย!P16+โนนสูง!P16+โคกสว่าง!P16+สระดอกเกษ!P16</f>
        <v>1610</v>
      </c>
      <c r="Q16" s="13">
        <f>บอน!Q16+โคกก่อง!Q16+หนองขาม!Q16+คำก้าว!Q16+หนองมัง!Q16+หนองไฮ!Q16+ศรีมงคล!Q16+โพนเมือง!Q16+ค้อน้อย!Q16+โนนสูง!Q16+โคกสว่าง!Q16+สระดอกเกษ!Q16</f>
        <v>720</v>
      </c>
      <c r="R16" s="40">
        <f>บอน!R16+โคกก่อง!R16+หนองขาม!R16+คำก้าว!R16+หนองมัง!R16+หนองไฮ!R16+ศรีมงคล!R16+โพนเมือง!R16+ค้อน้อย!R16+โนนสูง!R16+โคกสว่าง!R16+สระดอกเกษ!R16</f>
        <v>29845</v>
      </c>
      <c r="S16" s="15"/>
      <c r="T16" s="15"/>
    </row>
    <row r="17" spans="1:20" s="14" customFormat="1" x14ac:dyDescent="0.2">
      <c r="A17" s="13" t="s">
        <v>47</v>
      </c>
      <c r="B17" s="13">
        <f>บอน!B17+โคกก่อง!B17+หนองขาม!B17+คำก้าว!B17+หนองมัง!B17+หนองไฮ!B17+ศรีมงคล!B17+โพนเมือง!B17+ค้อน้อย!B17+โนนสูง!B17+โคกสว่าง!B17+สระดอกเกษ!B17</f>
        <v>8</v>
      </c>
      <c r="C17" s="13">
        <f>บอน!C17+โคกก่อง!C17+หนองขาม!C17+คำก้าว!C17+หนองมัง!C17+หนองไฮ!C17+ศรีมงคล!C17+โพนเมือง!C17+ค้อน้อย!C17+โนนสูง!C17+โคกสว่าง!C17+สระดอกเกษ!C17</f>
        <v>47</v>
      </c>
      <c r="D17" s="32">
        <f>บอน!D17+โคกก่อง!D17+หนองขาม!D17+คำก้าว!D17+หนองมัง!D17+หนองไฮ!D17+ศรีมงคล!D17+โพนเมือง!D17+ค้อน้อย!D17+โนนสูง!D17+โคกสว่าง!D17+สระดอกเกษ!D17</f>
        <v>5</v>
      </c>
      <c r="E17" s="13">
        <f>บอน!E17+โคกก่อง!E17+หนองขาม!E17+คำก้าว!E17+หนองมัง!E17+หนองไฮ!E17+ศรีมงคล!E17+โพนเมือง!E17+ค้อน้อย!E17+โนนสูง!E17+โคกสว่าง!E17+สระดอกเกษ!E17</f>
        <v>58</v>
      </c>
      <c r="F17" s="13">
        <f>บอน!F17+โคกก่อง!F17+หนองขาม!F17+คำก้าว!F17+หนองมัง!F17+หนองไฮ!F17+ศรีมงคล!F17+โพนเมือง!F17+ค้อน้อย!F17+โนนสูง!F17+โคกสว่าง!F17+สระดอกเกษ!F17</f>
        <v>11</v>
      </c>
      <c r="G17" s="13">
        <f>บอน!G17+โคกก่อง!G17+หนองขาม!G17+คำก้าว!G17+หนองมัง!G17+หนองไฮ!G17+ศรีมงคล!G17+โพนเมือง!G17+ค้อน้อย!G17+โนนสูง!G17+โคกสว่าง!G17+สระดอกเกษ!G17</f>
        <v>74</v>
      </c>
      <c r="H17" s="13">
        <f>บอน!H17+โคกก่อง!H17+หนองขาม!H17+คำก้าว!H17+หนองมัง!H17+หนองไฮ!H17+ศรีมงคล!H17+โพนเมือง!H17+ค้อน้อย!H17+โนนสูง!H17+โคกสว่าง!H17+สระดอกเกษ!H17</f>
        <v>7</v>
      </c>
      <c r="I17" s="13">
        <f>บอน!I17+โคกก่อง!I17+หนองขาม!I17+คำก้าว!I17+หนองมัง!I17+หนองไฮ!I17+ศรีมงคล!I17+โพนเมือง!I17+ค้อน้อย!I17+โนนสูง!I17+โคกสว่าง!I17+สระดอกเกษ!I17</f>
        <v>26</v>
      </c>
      <c r="J17" s="13">
        <f>บอน!J17+โคกก่อง!J17+หนองขาม!J17+คำก้าว!J17+หนองมัง!J17+หนองไฮ!J17+ศรีมงคล!J17+โพนเมือง!J17+ค้อน้อย!J17+โนนสูง!J17+โคกสว่าง!J17+สระดอกเกษ!J17</f>
        <v>2</v>
      </c>
      <c r="K17" s="13">
        <f>บอน!K17+โคกก่อง!K17+หนองขาม!K17+คำก้าว!K17+หนองมัง!K17+หนองไฮ!K17+ศรีมงคล!K17+โพนเมือง!K17+ค้อน้อย!K17+โนนสูง!K17+โคกสว่าง!K17+สระดอกเกษ!K17</f>
        <v>1</v>
      </c>
      <c r="L17" s="13">
        <f>บอน!L17+โคกก่อง!L17+หนองขาม!L17+คำก้าว!L17+หนองมัง!L17+หนองไฮ!L17+ศรีมงคล!L17+โพนเมือง!L17+ค้อน้อย!L17+โนนสูง!L17+โคกสว่าง!L17+สระดอกเกษ!L17</f>
        <v>4</v>
      </c>
      <c r="M17" s="13">
        <f>บอน!M17+โคกก่อง!M17+หนองขาม!M17+คำก้าว!M17+หนองมัง!M17+หนองไฮ!M17+ศรีมงคล!M17+โพนเมือง!M17+ค้อน้อย!M17+โนนสูง!M17+โคกสว่าง!M17+สระดอกเกษ!M17</f>
        <v>1</v>
      </c>
      <c r="N17" s="13">
        <f>บอน!N17+โคกก่อง!N17+หนองขาม!N17+คำก้าว!N17+หนองมัง!N17+หนองไฮ!N17+ศรีมงคล!N17+โพนเมือง!N17+ค้อน้อย!N17+โนนสูง!N17+โคกสว่าง!N17+สระดอกเกษ!N17</f>
        <v>7</v>
      </c>
      <c r="O17" s="40">
        <f>บอน!O17+โคกก่อง!O17+หนองขาม!O17+คำก้าว!O17+หนองมัง!O17+หนองไฮ!O17+ศรีมงคล!O17+โพนเมือง!O17+ค้อน้อย!O17+โนนสูง!O17+โคกสว่าง!O17+สระดอกเกษ!O17</f>
        <v>0</v>
      </c>
      <c r="P17" s="41">
        <f>บอน!P17+โคกก่อง!P17+หนองขาม!P17+คำก้าว!P17+หนองมัง!P17+หนองไฮ!P17+ศรีมงคล!P17+โพนเมือง!P17+ค้อน้อย!P17+โนนสูง!P17+โคกสว่าง!P17+สระดอกเกษ!P17</f>
        <v>1470</v>
      </c>
      <c r="Q17" s="13">
        <f>บอน!Q17+โคกก่อง!Q17+หนองขาม!Q17+คำก้าว!Q17+หนองมัง!Q17+หนองไฮ!Q17+ศรีมงคล!Q17+โพนเมือง!Q17+ค้อน้อย!Q17+โนนสูง!Q17+โคกสว่าง!Q17+สระดอกเกษ!Q17</f>
        <v>675</v>
      </c>
      <c r="R17" s="40">
        <f>บอน!R17+โคกก่อง!R17+หนองขาม!R17+คำก้าว!R17+หนองมัง!R17+หนองไฮ!R17+ศรีมงคล!R17+โพนเมือง!R17+ค้อน้อย!R17+โนนสูง!R17+โคกสว่าง!R17+สระดอกเกษ!R17</f>
        <v>39660</v>
      </c>
      <c r="S17" s="15"/>
      <c r="T17" s="15"/>
    </row>
    <row r="18" spans="1:20" s="14" customFormat="1" x14ac:dyDescent="0.2">
      <c r="A18" s="13" t="s">
        <v>48</v>
      </c>
      <c r="B18" s="13">
        <f>บอน!B18+โคกก่อง!B18+หนองขาม!B18+คำก้าว!B18+หนองมัง!B18+หนองไฮ!B18+ศรีมงคล!B18+โพนเมือง!B18+ค้อน้อย!B18+โนนสูง!B18+โคกสว่าง!B18+สระดอกเกษ!B18</f>
        <v>0</v>
      </c>
      <c r="C18" s="13">
        <f>บอน!C18+โคกก่อง!C18+หนองขาม!C18+คำก้าว!C18+หนองมัง!C18+หนองไฮ!C18+ศรีมงคล!C18+โพนเมือง!C18+ค้อน้อย!C18+โนนสูง!C18+โคกสว่าง!C18+สระดอกเกษ!C18</f>
        <v>3</v>
      </c>
      <c r="D18" s="32">
        <f>บอน!D18+โคกก่อง!D18+หนองขาม!D18+คำก้าว!D18+หนองมัง!D18+หนองไฮ!D18+ศรีมงคล!D18+โพนเมือง!D18+ค้อน้อย!D18+โนนสูง!D18+โคกสว่าง!D18+สระดอกเกษ!D18</f>
        <v>0</v>
      </c>
      <c r="E18" s="13">
        <f>บอน!E18+โคกก่อง!E18+หนองขาม!E18+คำก้าว!E18+หนองมัง!E18+หนองไฮ!E18+ศรีมงคล!E18+โพนเมือง!E18+ค้อน้อย!E18+โนนสูง!E18+โคกสว่าง!E18+สระดอกเกษ!E18</f>
        <v>36</v>
      </c>
      <c r="F18" s="13">
        <f>บอน!F18+โคกก่อง!F18+หนองขาม!F18+คำก้าว!F18+หนองมัง!F18+หนองไฮ!F18+ศรีมงคล!F18+โพนเมือง!F18+ค้อน้อย!F18+โนนสูง!F18+โคกสว่าง!F18+สระดอกเกษ!F18</f>
        <v>0</v>
      </c>
      <c r="G18" s="13">
        <f>บอน!G18+โคกก่อง!G18+หนองขาม!G18+คำก้าว!G18+หนองมัง!G18+หนองไฮ!G18+ศรีมงคล!G18+โพนเมือง!G18+ค้อน้อย!G18+โนนสูง!G18+โคกสว่าง!G18+สระดอกเกษ!G18</f>
        <v>48</v>
      </c>
      <c r="H18" s="13">
        <f>บอน!H18+โคกก่อง!H18+หนองขาม!H18+คำก้าว!H18+หนองมัง!H18+หนองไฮ!H18+ศรีมงคล!H18+โพนเมือง!H18+ค้อน้อย!H18+โนนสูง!H18+โคกสว่าง!H18+สระดอกเกษ!H18</f>
        <v>1</v>
      </c>
      <c r="I18" s="13">
        <f>บอน!I18+โคกก่อง!I18+หนองขาม!I18+คำก้าว!I18+หนองมัง!I18+หนองไฮ!I18+ศรีมงคล!I18+โพนเมือง!I18+ค้อน้อย!I18+โนนสูง!I18+โคกสว่าง!I18+สระดอกเกษ!I18</f>
        <v>24</v>
      </c>
      <c r="J18" s="13">
        <f>บอน!J18+โคกก่อง!J18+หนองขาม!J18+คำก้าว!J18+หนองมัง!J18+หนองไฮ!J18+ศรีมงคล!J18+โพนเมือง!J18+ค้อน้อย!J18+โนนสูง!J18+โคกสว่าง!J18+สระดอกเกษ!J18</f>
        <v>1</v>
      </c>
      <c r="K18" s="13">
        <f>บอน!K18+โคกก่อง!K18+หนองขาม!K18+คำก้าว!K18+หนองมัง!K18+หนองไฮ!K18+ศรีมงคล!K18+โพนเมือง!K18+ค้อน้อย!K18+โนนสูง!K18+โคกสว่าง!K18+สระดอกเกษ!K18</f>
        <v>2</v>
      </c>
      <c r="L18" s="13">
        <f>บอน!L18+โคกก่อง!L18+หนองขาม!L18+คำก้าว!L18+หนองมัง!L18+หนองไฮ!L18+ศรีมงคล!L18+โพนเมือง!L18+ค้อน้อย!L18+โนนสูง!L18+โคกสว่าง!L18+สระดอกเกษ!L18</f>
        <v>0</v>
      </c>
      <c r="M18" s="13">
        <f>บอน!M18+โคกก่อง!M18+หนองขาม!M18+คำก้าว!M18+หนองมัง!M18+หนองไฮ!M18+ศรีมงคล!M18+โพนเมือง!M18+ค้อน้อย!M18+โนนสูง!M18+โคกสว่าง!M18+สระดอกเกษ!M18</f>
        <v>0</v>
      </c>
      <c r="N18" s="13">
        <f>บอน!N18+โคกก่อง!N18+หนองขาม!N18+คำก้าว!N18+หนองมัง!N18+หนองไฮ!N18+ศรีมงคล!N18+โพนเมือง!N18+ค้อน้อย!N18+โนนสูง!N18+โคกสว่าง!N18+สระดอกเกษ!N18</f>
        <v>2</v>
      </c>
      <c r="O18" s="40">
        <f>บอน!O18+โคกก่อง!O18+หนองขาม!O18+คำก้าว!O18+หนองมัง!O18+หนองไฮ!O18+ศรีมงคล!O18+โพนเมือง!O18+ค้อน้อย!O18+โนนสูง!O18+โคกสว่าง!O18+สระดอกเกษ!O18</f>
        <v>0</v>
      </c>
      <c r="P18" s="41">
        <f>บอน!P18+โคกก่อง!P18+หนองขาม!P18+คำก้าว!P18+หนองมัง!P18+หนองไฮ!P18+ศรีมงคล!P18+โพนเมือง!P18+ค้อน้อย!P18+โนนสูง!P18+โคกสว่าง!P18+สระดอกเกษ!P18</f>
        <v>700</v>
      </c>
      <c r="Q18" s="13">
        <f>บอน!Q18+โคกก่อง!Q18+หนองขาม!Q18+คำก้าว!Q18+หนองมัง!Q18+หนองไฮ!Q18+ศรีมงคล!Q18+โพนเมือง!Q18+ค้อน้อย!Q18+โนนสูง!Q18+โคกสว่าง!Q18+สระดอกเกษ!Q18</f>
        <v>480</v>
      </c>
      <c r="R18" s="40">
        <f>บอน!R18+โคกก่อง!R18+หนองขาม!R18+คำก้าว!R18+หนองมัง!R18+หนองไฮ!R18+ศรีมงคล!R18+โพนเมือง!R18+ค้อน้อย!R18+โนนสูง!R18+โคกสว่าง!R18+สระดอกเกษ!R18</f>
        <v>20745</v>
      </c>
      <c r="S18" s="15"/>
      <c r="T18" s="15"/>
    </row>
    <row r="19" spans="1:20" x14ac:dyDescent="0.2">
      <c r="A19" s="13" t="s">
        <v>49</v>
      </c>
      <c r="B19" s="13">
        <f>บอน!B19+โคกก่อง!B19+หนองขาม!B19+คำก้าว!B19+หนองมัง!B19+หนองไฮ!B19+ศรีมงคล!B19+โพนเมือง!B19+ค้อน้อย!B19+โนนสูง!B19+โคกสว่าง!B19+สระดอกเกษ!B19</f>
        <v>18</v>
      </c>
      <c r="C19" s="13">
        <f>บอน!C19+โคกก่อง!C19+หนองขาม!C19+คำก้าว!C19+หนองมัง!C19+หนองไฮ!C19+ศรีมงคล!C19+โพนเมือง!C19+ค้อน้อย!C19+โนนสูง!C19+โคกสว่าง!C19+สระดอกเกษ!C19</f>
        <v>92</v>
      </c>
      <c r="D19" s="32">
        <f>บอน!D19+โคกก่อง!D19+หนองขาม!D19+คำก้าว!D19+หนองมัง!D19+หนองไฮ!D19+ศรีมงคล!D19+โพนเมือง!D19+ค้อน้อย!D19+โนนสูง!D19+โคกสว่าง!D19+สระดอกเกษ!D19</f>
        <v>28</v>
      </c>
      <c r="E19" s="13">
        <f>บอน!E19+โคกก่อง!E19+หนองขาม!E19+คำก้าว!E19+หนองมัง!E19+หนองไฮ!E19+ศรีมงคล!E19+โพนเมือง!E19+ค้อน้อย!E19+โนนสูง!E19+โคกสว่าง!E19+สระดอกเกษ!E19</f>
        <v>43</v>
      </c>
      <c r="F19" s="13">
        <f>บอน!F19+โคกก่อง!F19+หนองขาม!F19+คำก้าว!F19+หนองมัง!F19+หนองไฮ!F19+ศรีมงคล!F19+โพนเมือง!F19+ค้อน้อย!F19+โนนสูง!F19+โคกสว่าง!F19+สระดอกเกษ!F19</f>
        <v>1</v>
      </c>
      <c r="G19" s="13">
        <f>บอน!G19+โคกก่อง!G19+หนองขาม!G19+คำก้าว!G19+หนองมัง!G19+หนองไฮ!G19+ศรีมงคล!G19+โพนเมือง!G19+ค้อน้อย!G19+โนนสูง!G19+โคกสว่าง!G19+สระดอกเกษ!G19</f>
        <v>59</v>
      </c>
      <c r="H19" s="13">
        <f>บอน!H19+โคกก่อง!H19+หนองขาม!H19+คำก้าว!H19+หนองมัง!H19+หนองไฮ!H19+ศรีมงคล!H19+โพนเมือง!H19+ค้อน้อย!H19+โนนสูง!H19+โคกสว่าง!H19+สระดอกเกษ!H19</f>
        <v>7</v>
      </c>
      <c r="I19" s="13">
        <f>บอน!I19+โคกก่อง!I19+หนองขาม!I19+คำก้าว!I19+หนองมัง!I19+หนองไฮ!I19+ศรีมงคล!I19+โพนเมือง!I19+ค้อน้อย!I19+โนนสูง!I19+โคกสว่าง!I19+สระดอกเกษ!I19</f>
        <v>14</v>
      </c>
      <c r="J19" s="13">
        <f>บอน!J19+โคกก่อง!J19+หนองขาม!J19+คำก้าว!J19+หนองมัง!J19+หนองไฮ!J19+ศรีมงคล!J19+โพนเมือง!J19+ค้อน้อย!J19+โนนสูง!J19+โคกสว่าง!J19+สระดอกเกษ!J19</f>
        <v>0</v>
      </c>
      <c r="K19" s="13">
        <f>บอน!K19+โคกก่อง!K19+หนองขาม!K19+คำก้าว!K19+หนองมัง!K19+หนองไฮ!K19+ศรีมงคล!K19+โพนเมือง!K19+ค้อน้อย!K19+โนนสูง!K19+โคกสว่าง!K19+สระดอกเกษ!K19</f>
        <v>0</v>
      </c>
      <c r="L19" s="13">
        <f>บอน!L19+โคกก่อง!L19+หนองขาม!L19+คำก้าว!L19+หนองมัง!L19+หนองไฮ!L19+ศรีมงคล!L19+โพนเมือง!L19+ค้อน้อย!L19+โนนสูง!L19+โคกสว่าง!L19+สระดอกเกษ!L19</f>
        <v>2</v>
      </c>
      <c r="M19" s="13">
        <f>บอน!M19+โคกก่อง!M19+หนองขาม!M19+คำก้าว!M19+หนองมัง!M19+หนองไฮ!M19+ศรีมงคล!M19+โพนเมือง!M19+ค้อน้อย!M19+โนนสูง!M19+โคกสว่าง!M19+สระดอกเกษ!M19</f>
        <v>0</v>
      </c>
      <c r="N19" s="13">
        <f>บอน!N19+โคกก่อง!N19+หนองขาม!N19+คำก้าว!N19+หนองมัง!N19+หนองไฮ!N19+ศรีมงคล!N19+โพนเมือง!N19+ค้อน้อย!N19+โนนสูง!N19+โคกสว่าง!N19+สระดอกเกษ!N19</f>
        <v>0</v>
      </c>
      <c r="O19" s="40">
        <f>บอน!O19+โคกก่อง!O19+หนองขาม!O19+คำก้าว!O19+หนองมัง!O19+หนองไฮ!O19+ศรีมงคล!O19+โพนเมือง!O19+ค้อน้อย!O19+โนนสูง!O19+โคกสว่าง!O19+สระดอกเกษ!O19</f>
        <v>21070.5</v>
      </c>
      <c r="P19" s="41">
        <f>บอน!P19+โคกก่อง!P19+หนองขาม!P19+คำก้าว!P19+หนองมัง!P19+หนองไฮ!P19+ศรีมงคล!P19+โพนเมือง!P19+ค้อน้อย!P19+โนนสูง!P19+โคกสว่าง!P19+สระดอกเกษ!P19</f>
        <v>0</v>
      </c>
      <c r="Q19" s="13">
        <f>บอน!Q19+โคกก่อง!Q19+หนองขาม!Q19+คำก้าว!Q19+หนองมัง!Q19+หนองไฮ!Q19+ศรีมงคล!Q19+โพนเมือง!Q19+ค้อน้อย!Q19+โนนสูง!Q19+โคกสว่าง!Q19+สระดอกเกษ!Q19</f>
        <v>0</v>
      </c>
      <c r="R19" s="40">
        <f>บอน!R19+โคกก่อง!R19+หนองขาม!R19+คำก้าว!R19+หนองมัง!R19+หนองไฮ!R19+ศรีมงคล!R19+โพนเมือง!R19+ค้อน้อย!R19+โนนสูง!R19+โคกสว่าง!R19+สระดอกเกษ!R19</f>
        <v>53245.5</v>
      </c>
      <c r="S19" s="5"/>
      <c r="T19" s="5"/>
    </row>
    <row r="20" spans="1:20" x14ac:dyDescent="0.2">
      <c r="A20" s="13" t="s">
        <v>50</v>
      </c>
      <c r="B20" s="13">
        <f>บอน!B20+โคกก่อง!B20+หนองขาม!B20+คำก้าว!B20+หนองมัง!B20+หนองไฮ!B20+ศรีมงคล!B20+โพนเมือง!B20+ค้อน้อย!B20+โนนสูง!B20+โคกสว่าง!B20+สระดอกเกษ!B20</f>
        <v>3</v>
      </c>
      <c r="C20" s="13">
        <f>บอน!C20+โคกก่อง!C20+หนองขาม!C20+คำก้าว!C20+หนองมัง!C20+หนองไฮ!C20+ศรีมงคล!C20+โพนเมือง!C20+ค้อน้อย!C20+โนนสูง!C20+โคกสว่าง!C20+สระดอกเกษ!C20</f>
        <v>1</v>
      </c>
      <c r="D20" s="32">
        <f>บอน!D20+โคกก่อง!D20+หนองขาม!D20+คำก้าว!D20+หนองมัง!D20+หนองไฮ!D20+ศรีมงคล!D20+โพนเมือง!D20+ค้อน้อย!D20+โนนสูง!D20+โคกสว่าง!D20+สระดอกเกษ!D20</f>
        <v>0</v>
      </c>
      <c r="E20" s="13">
        <f>บอน!E20+โคกก่อง!E20+หนองขาม!E20+คำก้าว!E20+หนองมัง!E20+หนองไฮ!E20+ศรีมงคล!E20+โพนเมือง!E20+ค้อน้อย!E20+โนนสูง!E20+โคกสว่าง!E20+สระดอกเกษ!E20</f>
        <v>53</v>
      </c>
      <c r="F20" s="13">
        <f>บอน!F20+โคกก่อง!F20+หนองขาม!F20+คำก้าว!F20+หนองมัง!F20+หนองไฮ!F20+ศรีมงคล!F20+โพนเมือง!F20+ค้อน้อย!F20+โนนสูง!F20+โคกสว่าง!F20+สระดอกเกษ!F20</f>
        <v>0</v>
      </c>
      <c r="G20" s="13">
        <f>บอน!G20+โคกก่อง!G20+หนองขาม!G20+คำก้าว!G20+หนองมัง!G20+หนองไฮ!G20+ศรีมงคล!G20+โพนเมือง!G20+ค้อน้อย!G20+โนนสูง!G20+โคกสว่าง!G20+สระดอกเกษ!G20</f>
        <v>72</v>
      </c>
      <c r="H20" s="13">
        <f>บอน!H20+โคกก่อง!H20+หนองขาม!H20+คำก้าว!H20+หนองมัง!H20+หนองไฮ!H20+ศรีมงคล!H20+โพนเมือง!H20+ค้อน้อย!H20+โนนสูง!H20+โคกสว่าง!H20+สระดอกเกษ!H20</f>
        <v>7</v>
      </c>
      <c r="I20" s="13">
        <f>บอน!I20+โคกก่อง!I20+หนองขาม!I20+คำก้าว!I20+หนองมัง!I20+หนองไฮ!I20+ศรีมงคล!I20+โพนเมือง!I20+ค้อน้อย!I20+โนนสูง!I20+โคกสว่าง!I20+สระดอกเกษ!I20</f>
        <v>23</v>
      </c>
      <c r="J20" s="13">
        <f>บอน!J20+โคกก่อง!J20+หนองขาม!J20+คำก้าว!J20+หนองมัง!J20+หนองไฮ!J20+ศรีมงคล!J20+โพนเมือง!J20+ค้อน้อย!J20+โนนสูง!J20+โคกสว่าง!J20+สระดอกเกษ!J20</f>
        <v>1</v>
      </c>
      <c r="K20" s="13">
        <f>บอน!K20+โคกก่อง!K20+หนองขาม!K20+คำก้าว!K20+หนองมัง!K20+หนองไฮ!K20+ศรีมงคล!K20+โพนเมือง!K20+ค้อน้อย!K20+โนนสูง!K20+โคกสว่าง!K20+สระดอกเกษ!K20</f>
        <v>3</v>
      </c>
      <c r="L20" s="13">
        <f>บอน!L20+โคกก่อง!L20+หนองขาม!L20+คำก้าว!L20+หนองมัง!L20+หนองไฮ!L20+ศรีมงคล!L20+โพนเมือง!L20+ค้อน้อย!L20+โนนสูง!L20+โคกสว่าง!L20+สระดอกเกษ!L20</f>
        <v>1</v>
      </c>
      <c r="M20" s="13">
        <f>บอน!M20+โคกก่อง!M20+หนองขาม!M20+คำก้าว!M20+หนองมัง!M20+หนองไฮ!M20+ศรีมงคล!M20+โพนเมือง!M20+ค้อน้อย!M20+โนนสูง!M20+โคกสว่าง!M20+สระดอกเกษ!M20</f>
        <v>1</v>
      </c>
      <c r="N20" s="13">
        <f>บอน!N20+โคกก่อง!N20+หนองขาม!N20+คำก้าว!N20+หนองมัง!N20+หนองไฮ!N20+ศรีมงคล!N20+โพนเมือง!N20+ค้อน้อย!N20+โนนสูง!N20+โคกสว่าง!N20+สระดอกเกษ!N20</f>
        <v>3</v>
      </c>
      <c r="O20" s="40">
        <f>บอน!O20+โคกก่อง!O20+หนองขาม!O20+คำก้าว!O20+หนองมัง!O20+หนองไฮ!O20+ศรีมงคล!O20+โพนเมือง!O20+ค้อน้อย!O20+โนนสูง!O20+โคกสว่าง!O20+สระดอกเกษ!O20</f>
        <v>35657</v>
      </c>
      <c r="P20" s="41">
        <f>บอน!P20+โคกก่อง!P20+หนองขาม!P20+คำก้าว!P20+หนองมัง!P20+หนองไฮ!P20+ศรีมงคล!P20+โพนเมือง!P20+ค้อน้อย!P20+โนนสูง!P20+โคกสว่าง!P20+สระดอกเกษ!P20</f>
        <v>210</v>
      </c>
      <c r="Q20" s="13">
        <f>บอน!Q20+โคกก่อง!Q20+หนองขาม!Q20+คำก้าว!Q20+หนองมัง!Q20+หนองไฮ!Q20+ศรีมงคล!Q20+โพนเมือง!Q20+ค้อน้อย!Q20+โนนสูง!Q20+โคกสว่าง!Q20+สระดอกเกษ!Q20</f>
        <v>0</v>
      </c>
      <c r="R20" s="40">
        <f>บอน!R20+โคกก่อง!R20+หนองขาม!R20+คำก้าว!R20+หนองมัง!R20+หนองไฮ!R20+ศรีมงคล!R20+โพนเมือง!R20+ค้อน้อย!R20+โนนสูง!R20+โคกสว่าง!R20+สระดอกเกษ!R20</f>
        <v>61467</v>
      </c>
      <c r="S20" s="5"/>
      <c r="T20" s="5"/>
    </row>
    <row r="21" spans="1:20" x14ac:dyDescent="0.2">
      <c r="A21" s="13" t="s">
        <v>51</v>
      </c>
      <c r="B21" s="13">
        <f>บอน!B21+โคกก่อง!B21+หนองขาม!B21+คำก้าว!B21+หนองมัง!B21+หนองไฮ!B21+ศรีมงคล!B21+โพนเมือง!B21+ค้อน้อย!B21+โนนสูง!B21+โคกสว่าง!B21+สระดอกเกษ!B21</f>
        <v>7</v>
      </c>
      <c r="C21" s="13">
        <f>บอน!C21+โคกก่อง!C21+หนองขาม!C21+คำก้าว!C21+หนองมัง!C21+หนองไฮ!C21+ศรีมงคล!C21+โพนเมือง!C21+ค้อน้อย!C21+โนนสูง!C21+โคกสว่าง!C21+สระดอกเกษ!C21</f>
        <v>7</v>
      </c>
      <c r="D21" s="32">
        <f>บอน!D21+โคกก่อง!D21+หนองขาม!D21+คำก้าว!D21+หนองมัง!D21+หนองไฮ!D21+ศรีมงคล!D21+โพนเมือง!D21+ค้อน้อย!D21+โนนสูง!D21+โคกสว่าง!D21+สระดอกเกษ!D21</f>
        <v>0</v>
      </c>
      <c r="E21" s="13">
        <f>บอน!E21+โคกก่อง!E21+หนองขาม!E21+คำก้าว!E21+หนองมัง!E21+หนองไฮ!E21+ศรีมงคล!E21+โพนเมือง!E21+ค้อน้อย!E21+โนนสูง!E21+โคกสว่าง!E21+สระดอกเกษ!E21</f>
        <v>66</v>
      </c>
      <c r="F21" s="13">
        <f>บอน!F21+โคกก่อง!F21+หนองขาม!F21+คำก้าว!F21+หนองมัง!F21+หนองไฮ!F21+ศรีมงคล!F21+โพนเมือง!F21+ค้อน้อย!F21+โนนสูง!F21+โคกสว่าง!F21+สระดอกเกษ!F21</f>
        <v>1</v>
      </c>
      <c r="G21" s="13">
        <f>บอน!G21+โคกก่อง!G21+หนองขาม!G21+คำก้าว!G21+หนองมัง!G21+หนองไฮ!G21+ศรีมงคล!G21+โพนเมือง!G21+ค้อน้อย!G21+โนนสูง!G21+โคกสว่าง!G21+สระดอกเกษ!G21</f>
        <v>51</v>
      </c>
      <c r="H21" s="13">
        <f>บอน!H21+โคกก่อง!H21+หนองขาม!H21+คำก้าว!H21+หนองมัง!H21+หนองไฮ!H21+ศรีมงคล!H21+โพนเมือง!H21+ค้อน้อย!H21+โนนสูง!H21+โคกสว่าง!H21+สระดอกเกษ!H21</f>
        <v>6</v>
      </c>
      <c r="I21" s="13">
        <f>บอน!I21+โคกก่อง!I21+หนองขาม!I21+คำก้าว!I21+หนองมัง!I21+หนองไฮ!I21+ศรีมงคล!I21+โพนเมือง!I21+ค้อน้อย!I21+โนนสูง!I21+โคกสว่าง!I21+สระดอกเกษ!I21</f>
        <v>19</v>
      </c>
      <c r="J21" s="13">
        <f>บอน!J21+โคกก่อง!J21+หนองขาม!J21+คำก้าว!J21+หนองมัง!J21+หนองไฮ!J21+ศรีมงคล!J21+โพนเมือง!J21+ค้อน้อย!J21+โนนสูง!J21+โคกสว่าง!J21+สระดอกเกษ!J21</f>
        <v>0</v>
      </c>
      <c r="K21" s="13">
        <f>บอน!K21+โคกก่อง!K21+หนองขาม!K21+คำก้าว!K21+หนองมัง!K21+หนองไฮ!K21+ศรีมงคล!K21+โพนเมือง!K21+ค้อน้อย!K21+โนนสูง!K21+โคกสว่าง!K21+สระดอกเกษ!K21</f>
        <v>0</v>
      </c>
      <c r="L21" s="13">
        <f>บอน!L21+โคกก่อง!L21+หนองขาม!L21+คำก้าว!L21+หนองมัง!L21+หนองไฮ!L21+ศรีมงคล!L21+โพนเมือง!L21+ค้อน้อย!L21+โนนสูง!L21+โคกสว่าง!L21+สระดอกเกษ!L21</f>
        <v>0</v>
      </c>
      <c r="M21" s="13">
        <f>บอน!M21+โคกก่อง!M21+หนองขาม!M21+คำก้าว!M21+หนองมัง!M21+หนองไฮ!M21+ศรีมงคล!M21+โพนเมือง!M21+ค้อน้อย!M21+โนนสูง!M21+โคกสว่าง!M21+สระดอกเกษ!M21</f>
        <v>1</v>
      </c>
      <c r="N21" s="13">
        <f>บอน!N21+โคกก่อง!N21+หนองขาม!N21+คำก้าว!N21+หนองมัง!N21+หนองไฮ!N21+ศรีมงคล!N21+โพนเมือง!N21+ค้อน้อย!N21+โนนสูง!N21+โคกสว่าง!N21+สระดอกเกษ!N21</f>
        <v>5</v>
      </c>
      <c r="O21" s="40">
        <f>บอน!O21+โคกก่อง!O21+หนองขาม!O21+คำก้าว!O21+หนองมัง!O21+หนองไฮ!O21+ศรีมงคล!O21+โพนเมือง!O21+ค้อน้อย!O21+โนนสูง!O21+โคกสว่าง!O21+สระดอกเกษ!O21</f>
        <v>37273</v>
      </c>
      <c r="P21" s="41">
        <f>บอน!P21+โคกก่อง!P21+หนองขาม!P21+คำก้าว!P21+หนองมัง!P21+หนองไฮ!P21+ศรีมงคล!P21+โพนเมือง!P21+ค้อน้อย!P21+โนนสูง!P21+โคกสว่าง!P21+สระดอกเกษ!P21</f>
        <v>715</v>
      </c>
      <c r="Q21" s="13">
        <f>บอน!Q21+โคกก่อง!Q21+หนองขาม!Q21+คำก้าว!Q21+หนองมัง!Q21+หนองไฮ!Q21+ศรีมงคล!Q21+โพนเมือง!Q21+ค้อน้อย!Q21+โนนสูง!Q21+โคกสว่าง!Q21+สระดอกเกษ!Q21</f>
        <v>0</v>
      </c>
      <c r="R21" s="40">
        <f>บอน!R21+โคกก่อง!R21+หนองขาม!R21+คำก้าว!R21+หนองมัง!R21+หนองไฮ!R21+ศรีมงคล!R21+โพนเมือง!R21+ค้อน้อย!R21+โนนสูง!R21+โคกสว่าง!R21+สระดอกเกษ!R21</f>
        <v>58218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5"/>
      <c r="T24" s="5"/>
    </row>
    <row r="25" spans="1:20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5"/>
      <c r="T25" s="5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5"/>
      <c r="T27" s="5"/>
    </row>
    <row r="28" spans="1:20" ht="15" x14ac:dyDescent="0.2">
      <c r="A28" s="2" t="s">
        <v>7</v>
      </c>
      <c r="B28" s="2">
        <f>SUM(B3:B27)</f>
        <v>970</v>
      </c>
      <c r="C28" s="42">
        <f>SUM(C3:C27)</f>
        <v>3131</v>
      </c>
      <c r="D28" s="2">
        <f>SUM(D3:D27)</f>
        <v>319</v>
      </c>
      <c r="E28" s="42">
        <f>SUM(E3:E27)</f>
        <v>2195</v>
      </c>
      <c r="F28" s="2">
        <f t="shared" ref="F28:N28" si="0">SUM(F3:F27)</f>
        <v>36</v>
      </c>
      <c r="G28" s="2">
        <f>SUM(G3:G27)</f>
        <v>1150</v>
      </c>
      <c r="H28" s="2">
        <f t="shared" si="0"/>
        <v>110</v>
      </c>
      <c r="I28" s="2">
        <f t="shared" si="0"/>
        <v>431</v>
      </c>
      <c r="J28" s="2">
        <f t="shared" si="0"/>
        <v>34</v>
      </c>
      <c r="K28" s="2">
        <f t="shared" si="0"/>
        <v>34</v>
      </c>
      <c r="L28" s="2">
        <f t="shared" si="0"/>
        <v>34</v>
      </c>
      <c r="M28" s="2">
        <f t="shared" si="0"/>
        <v>14</v>
      </c>
      <c r="N28" s="2">
        <f t="shared" si="0"/>
        <v>90</v>
      </c>
      <c r="O28" s="37">
        <f>SUM(O3:O27)</f>
        <v>354567.30000000005</v>
      </c>
      <c r="P28" s="37">
        <f>SUM(P3:P27)</f>
        <v>28085</v>
      </c>
      <c r="Q28" s="37">
        <f>SUM(Q3:Q27)</f>
        <v>7285</v>
      </c>
      <c r="R28" s="37">
        <f>SUM(R3:R27)</f>
        <v>1377107.2999999998</v>
      </c>
      <c r="T28" s="16">
        <f>SUM(R19:R27)</f>
        <v>172930.5</v>
      </c>
    </row>
  </sheetData>
  <mergeCells count="1">
    <mergeCell ref="C1:P1"/>
  </mergeCells>
  <phoneticPr fontId="3" type="noConversion"/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A7F2-A98A-4449-803B-9AD3F9E13619}">
  <sheetPr>
    <tabColor rgb="FFFF0000"/>
  </sheetPr>
  <dimension ref="A1:T28"/>
  <sheetViews>
    <sheetView workbookViewId="0">
      <selection activeCell="A21" sqref="A21"/>
    </sheetView>
  </sheetViews>
  <sheetFormatPr defaultRowHeight="14.25" x14ac:dyDescent="0.2"/>
  <cols>
    <col min="1" max="1" width="12.875" customWidth="1"/>
    <col min="2" max="2" width="9.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27"/>
      <c r="D3" s="27">
        <v>1</v>
      </c>
      <c r="E3" s="28">
        <v>6</v>
      </c>
      <c r="F3" s="27">
        <v>1</v>
      </c>
      <c r="G3" s="27">
        <v>1</v>
      </c>
      <c r="H3" s="27"/>
      <c r="I3" s="27">
        <v>5</v>
      </c>
      <c r="J3" s="27">
        <v>3</v>
      </c>
      <c r="K3" s="27"/>
      <c r="L3" s="27"/>
      <c r="M3" s="27"/>
      <c r="N3" s="27">
        <v>1</v>
      </c>
      <c r="O3" s="27">
        <v>515.33000000000004</v>
      </c>
      <c r="P3" s="27"/>
      <c r="Q3" s="27"/>
      <c r="R3" s="20">
        <f>(C3*100)+(D3*150)+(E3*60)+(F3*40)+(G3*120)+(H3*75)+(I3*360)+(J3*960)+(K3*550)+(L3*1035)+(M3*135)+(N3*285)+O3+P3+Q3+(B3*80)</f>
        <v>6150.33</v>
      </c>
    </row>
    <row r="4" spans="1:20" x14ac:dyDescent="0.2">
      <c r="A4" s="10" t="s">
        <v>31</v>
      </c>
      <c r="B4" s="10"/>
      <c r="C4" s="2"/>
      <c r="D4" s="2">
        <v>4</v>
      </c>
      <c r="E4" s="2">
        <v>5</v>
      </c>
      <c r="F4" s="2"/>
      <c r="G4" s="2">
        <v>12</v>
      </c>
      <c r="H4" s="2">
        <v>1</v>
      </c>
      <c r="I4" s="2"/>
      <c r="J4" s="2"/>
      <c r="K4" s="2"/>
      <c r="L4" s="2"/>
      <c r="M4" s="2"/>
      <c r="N4" s="2">
        <v>2</v>
      </c>
      <c r="O4" s="2">
        <v>904.75</v>
      </c>
      <c r="P4" s="2"/>
      <c r="Q4" s="2"/>
      <c r="R4" s="20">
        <f t="shared" ref="R4:R21" si="0">(C4*100)+(D4*150)+(E4*60)+(F4*40)+(G4*120)+(H4*75)+(I4*360)+(J4*960)+(K4*550)+(L4*1035)+(M4*135)+(N4*285)+O4+P4+Q4+(B4*80)</f>
        <v>3889.75</v>
      </c>
    </row>
    <row r="5" spans="1:20" x14ac:dyDescent="0.2">
      <c r="A5" s="10" t="s">
        <v>32</v>
      </c>
      <c r="B5" s="10"/>
      <c r="C5" s="2"/>
      <c r="D5" s="2"/>
      <c r="E5" s="2">
        <v>2</v>
      </c>
      <c r="F5" s="2"/>
      <c r="G5" s="2">
        <v>3</v>
      </c>
      <c r="H5" s="2"/>
      <c r="I5" s="2">
        <v>3</v>
      </c>
      <c r="J5" s="2"/>
      <c r="K5" s="2"/>
      <c r="L5" s="2"/>
      <c r="M5" s="2"/>
      <c r="N5" s="2"/>
      <c r="O5" s="2">
        <v>1144.57</v>
      </c>
      <c r="P5" s="2"/>
      <c r="Q5" s="2"/>
      <c r="R5" s="20">
        <f t="shared" si="0"/>
        <v>2704.5699999999997</v>
      </c>
    </row>
    <row r="6" spans="1:20" x14ac:dyDescent="0.2">
      <c r="A6" s="10" t="s">
        <v>34</v>
      </c>
      <c r="B6" s="10"/>
      <c r="C6" s="2"/>
      <c r="D6" s="2">
        <v>1</v>
      </c>
      <c r="E6" s="2">
        <v>2</v>
      </c>
      <c r="F6" s="2"/>
      <c r="G6" s="2">
        <v>10</v>
      </c>
      <c r="H6" s="2"/>
      <c r="I6" s="2"/>
      <c r="J6" s="2"/>
      <c r="K6" s="2"/>
      <c r="L6" s="2"/>
      <c r="M6" s="2"/>
      <c r="N6" s="2">
        <v>1</v>
      </c>
      <c r="O6" s="31">
        <v>1880.7</v>
      </c>
      <c r="P6" s="2"/>
      <c r="Q6" s="2">
        <v>910</v>
      </c>
      <c r="R6" s="20">
        <f t="shared" si="0"/>
        <v>4545.7</v>
      </c>
    </row>
    <row r="7" spans="1:20" x14ac:dyDescent="0.2">
      <c r="A7" s="10" t="s">
        <v>36</v>
      </c>
      <c r="B7" s="10"/>
      <c r="C7" s="2"/>
      <c r="D7" s="2"/>
      <c r="E7" s="2">
        <v>1</v>
      </c>
      <c r="F7" s="2"/>
      <c r="G7" s="2">
        <v>14</v>
      </c>
      <c r="H7" s="2"/>
      <c r="I7" s="2">
        <v>4</v>
      </c>
      <c r="J7" s="2"/>
      <c r="K7" s="2"/>
      <c r="L7" s="2"/>
      <c r="M7" s="2"/>
      <c r="N7" s="2">
        <v>1</v>
      </c>
      <c r="O7" s="2">
        <v>1017.54</v>
      </c>
      <c r="P7" s="2"/>
      <c r="Q7" s="2"/>
      <c r="R7" s="20">
        <f t="shared" si="0"/>
        <v>4482.54</v>
      </c>
    </row>
    <row r="8" spans="1:20" x14ac:dyDescent="0.2">
      <c r="A8" s="10" t="s">
        <v>37</v>
      </c>
      <c r="B8" s="10"/>
      <c r="C8" s="2">
        <v>1</v>
      </c>
      <c r="D8" s="2">
        <v>1</v>
      </c>
      <c r="E8" s="2">
        <v>2</v>
      </c>
      <c r="F8" s="2"/>
      <c r="G8" s="2">
        <v>7</v>
      </c>
      <c r="H8" s="2"/>
      <c r="I8" s="2"/>
      <c r="J8" s="2">
        <v>1</v>
      </c>
      <c r="K8" s="2"/>
      <c r="L8" s="2"/>
      <c r="M8" s="2"/>
      <c r="N8" s="2"/>
      <c r="O8" s="2">
        <v>464.52</v>
      </c>
      <c r="P8" s="2"/>
      <c r="Q8" s="2"/>
      <c r="R8" s="20">
        <f t="shared" si="0"/>
        <v>2634.52</v>
      </c>
    </row>
    <row r="9" spans="1:20" x14ac:dyDescent="0.2">
      <c r="A9" s="10" t="s">
        <v>38</v>
      </c>
      <c r="B9" s="10">
        <v>4</v>
      </c>
      <c r="C9" s="2">
        <v>13</v>
      </c>
      <c r="D9" s="2">
        <v>1</v>
      </c>
      <c r="E9" s="2">
        <v>5</v>
      </c>
      <c r="F9" s="2"/>
      <c r="G9" s="2">
        <v>6</v>
      </c>
      <c r="H9" s="2">
        <v>1</v>
      </c>
      <c r="I9" s="2">
        <v>2</v>
      </c>
      <c r="J9" s="2"/>
      <c r="K9" s="2">
        <v>1</v>
      </c>
      <c r="L9" s="2">
        <v>1</v>
      </c>
      <c r="M9" s="2"/>
      <c r="N9" s="2">
        <v>1</v>
      </c>
      <c r="O9" s="2">
        <v>1279.93</v>
      </c>
      <c r="P9" s="2"/>
      <c r="Q9" s="2"/>
      <c r="R9" s="20">
        <f t="shared" si="0"/>
        <v>6734.93</v>
      </c>
    </row>
    <row r="10" spans="1:20" x14ac:dyDescent="0.2">
      <c r="A10" s="10" t="s">
        <v>39</v>
      </c>
      <c r="B10" s="10"/>
      <c r="C10" s="2">
        <v>75</v>
      </c>
      <c r="D10" s="2"/>
      <c r="E10" s="2">
        <v>5</v>
      </c>
      <c r="F10" s="2"/>
      <c r="G10" s="2">
        <v>9</v>
      </c>
      <c r="H10" s="2">
        <v>1</v>
      </c>
      <c r="I10" s="2">
        <v>3</v>
      </c>
      <c r="J10" s="2">
        <v>1</v>
      </c>
      <c r="K10" s="2"/>
      <c r="L10" s="2"/>
      <c r="M10" s="2">
        <v>1</v>
      </c>
      <c r="N10" s="2">
        <v>3</v>
      </c>
      <c r="O10" s="2">
        <v>1680.04</v>
      </c>
      <c r="P10" s="2"/>
      <c r="Q10" s="2"/>
      <c r="R10" s="20">
        <f t="shared" si="0"/>
        <v>13665.04</v>
      </c>
      <c r="T10" s="5"/>
    </row>
    <row r="11" spans="1:20" x14ac:dyDescent="0.2">
      <c r="A11" s="10" t="s">
        <v>41</v>
      </c>
      <c r="B11" s="2">
        <v>4</v>
      </c>
      <c r="C11" s="2">
        <v>23</v>
      </c>
      <c r="D11" s="2"/>
      <c r="E11" s="2">
        <v>38</v>
      </c>
      <c r="F11" s="2"/>
      <c r="G11" s="2">
        <v>7</v>
      </c>
      <c r="H11" s="2"/>
      <c r="I11" s="2">
        <v>4</v>
      </c>
      <c r="J11" s="2"/>
      <c r="K11" s="2"/>
      <c r="L11" s="2"/>
      <c r="M11" s="2"/>
      <c r="N11" s="2"/>
      <c r="O11" s="2">
        <v>1596.48</v>
      </c>
      <c r="P11" s="2"/>
      <c r="Q11" s="2">
        <v>710</v>
      </c>
      <c r="R11" s="20">
        <f t="shared" si="0"/>
        <v>9486.48</v>
      </c>
      <c r="S11" s="5"/>
      <c r="T11" s="5"/>
    </row>
    <row r="12" spans="1:20" x14ac:dyDescent="0.2">
      <c r="A12" s="10" t="s">
        <v>42</v>
      </c>
      <c r="B12" s="2"/>
      <c r="C12" s="2">
        <v>1</v>
      </c>
      <c r="D12" s="2"/>
      <c r="E12" s="2">
        <v>202</v>
      </c>
      <c r="F12" s="2"/>
      <c r="G12" s="2"/>
      <c r="H12" s="2"/>
      <c r="I12" s="2">
        <v>2</v>
      </c>
      <c r="J12" s="2"/>
      <c r="K12" s="2"/>
      <c r="L12" s="2"/>
      <c r="M12" s="2"/>
      <c r="N12" s="2">
        <v>2</v>
      </c>
      <c r="O12" s="31">
        <v>1459.8</v>
      </c>
      <c r="P12" s="2"/>
      <c r="Q12" s="2"/>
      <c r="R12" s="20">
        <f t="shared" si="0"/>
        <v>14969.8</v>
      </c>
      <c r="S12" s="5"/>
      <c r="T12" s="5"/>
    </row>
    <row r="13" spans="1:20" x14ac:dyDescent="0.2">
      <c r="A13" s="10" t="s">
        <v>43</v>
      </c>
      <c r="B13" s="2">
        <v>3</v>
      </c>
      <c r="C13" s="2">
        <v>1</v>
      </c>
      <c r="D13" s="2"/>
      <c r="E13" s="2">
        <v>3</v>
      </c>
      <c r="F13" s="2"/>
      <c r="G13" s="2">
        <v>14</v>
      </c>
      <c r="H13" s="2"/>
      <c r="I13" s="2">
        <v>1</v>
      </c>
      <c r="J13" s="2">
        <v>1</v>
      </c>
      <c r="K13" s="2"/>
      <c r="L13" s="2"/>
      <c r="M13" s="2"/>
      <c r="N13" s="2">
        <v>1</v>
      </c>
      <c r="O13" s="2">
        <v>2236.04</v>
      </c>
      <c r="P13" s="2"/>
      <c r="Q13" s="2"/>
      <c r="R13" s="20">
        <f t="shared" si="0"/>
        <v>6041.04</v>
      </c>
      <c r="S13" s="5"/>
      <c r="T13" s="5"/>
    </row>
    <row r="14" spans="1:20" x14ac:dyDescent="0.2">
      <c r="A14" s="10" t="s">
        <v>44</v>
      </c>
      <c r="B14" s="2">
        <v>62</v>
      </c>
      <c r="C14" s="2">
        <v>6</v>
      </c>
      <c r="D14" s="2"/>
      <c r="E14" s="2">
        <v>7</v>
      </c>
      <c r="F14" s="2"/>
      <c r="G14" s="2">
        <v>8</v>
      </c>
      <c r="H14" s="2">
        <v>1</v>
      </c>
      <c r="I14" s="2">
        <v>1</v>
      </c>
      <c r="J14" s="2"/>
      <c r="K14" s="2"/>
      <c r="L14" s="2"/>
      <c r="M14" s="2"/>
      <c r="N14" s="2"/>
      <c r="O14" s="2">
        <v>958.86</v>
      </c>
      <c r="P14" s="2"/>
      <c r="Q14" s="2">
        <v>240</v>
      </c>
      <c r="R14" s="20">
        <f t="shared" si="0"/>
        <v>8573.86</v>
      </c>
      <c r="S14" s="5"/>
      <c r="T14" s="5"/>
    </row>
    <row r="15" spans="1:20" x14ac:dyDescent="0.2">
      <c r="A15" s="10" t="s">
        <v>45</v>
      </c>
      <c r="B15" s="2">
        <v>66</v>
      </c>
      <c r="C15" s="2"/>
      <c r="D15" s="2"/>
      <c r="E15" s="2">
        <v>4</v>
      </c>
      <c r="F15" s="2"/>
      <c r="G15" s="2">
        <v>4</v>
      </c>
      <c r="H15" s="2"/>
      <c r="I15" s="2"/>
      <c r="J15" s="2">
        <v>1</v>
      </c>
      <c r="K15" s="2">
        <v>1</v>
      </c>
      <c r="L15" s="2"/>
      <c r="M15" s="2"/>
      <c r="N15" s="2"/>
      <c r="O15" s="2"/>
      <c r="P15" s="2"/>
      <c r="Q15" s="2">
        <v>240</v>
      </c>
      <c r="R15" s="20">
        <f t="shared" si="0"/>
        <v>7750</v>
      </c>
      <c r="S15" s="5"/>
      <c r="T15" s="5"/>
    </row>
    <row r="16" spans="1:20" x14ac:dyDescent="0.2">
      <c r="A16" s="10" t="s">
        <v>46</v>
      </c>
      <c r="B16" s="2">
        <v>36</v>
      </c>
      <c r="C16" s="2"/>
      <c r="D16" s="2"/>
      <c r="E16" s="2">
        <v>4</v>
      </c>
      <c r="F16" s="2"/>
      <c r="G16" s="2">
        <v>8</v>
      </c>
      <c r="H16" s="2">
        <v>1</v>
      </c>
      <c r="I16" s="2">
        <v>3</v>
      </c>
      <c r="J16" s="2"/>
      <c r="K16" s="2"/>
      <c r="L16" s="2"/>
      <c r="M16" s="2"/>
      <c r="N16" s="2"/>
      <c r="O16" s="2"/>
      <c r="P16" s="2"/>
      <c r="Q16" s="2">
        <v>240</v>
      </c>
      <c r="R16" s="20">
        <f t="shared" si="0"/>
        <v>5475</v>
      </c>
      <c r="S16" s="5"/>
      <c r="T16" s="5"/>
    </row>
    <row r="17" spans="1:20" x14ac:dyDescent="0.2">
      <c r="A17" s="10" t="s">
        <v>47</v>
      </c>
      <c r="B17" s="2">
        <v>1</v>
      </c>
      <c r="C17" s="2"/>
      <c r="D17" s="2"/>
      <c r="E17" s="2">
        <v>4</v>
      </c>
      <c r="F17" s="2"/>
      <c r="G17" s="2">
        <v>9</v>
      </c>
      <c r="H17" s="2">
        <v>2</v>
      </c>
      <c r="I17" s="2">
        <v>1</v>
      </c>
      <c r="J17" s="2">
        <v>2</v>
      </c>
      <c r="K17" s="2"/>
      <c r="L17" s="2"/>
      <c r="M17" s="2"/>
      <c r="N17" s="2"/>
      <c r="O17" s="2"/>
      <c r="P17" s="2"/>
      <c r="Q17" s="2">
        <v>240</v>
      </c>
      <c r="R17" s="9">
        <f t="shared" si="0"/>
        <v>4070</v>
      </c>
      <c r="S17" s="5"/>
      <c r="T17" s="5"/>
    </row>
    <row r="18" spans="1:20" x14ac:dyDescent="0.2">
      <c r="A18" s="10" t="s">
        <v>48</v>
      </c>
      <c r="B18" s="2"/>
      <c r="C18" s="2"/>
      <c r="D18" s="2"/>
      <c r="E18" s="2"/>
      <c r="F18" s="2"/>
      <c r="G18" s="2">
        <v>3</v>
      </c>
      <c r="H18" s="2"/>
      <c r="I18" s="2">
        <v>2</v>
      </c>
      <c r="J18" s="2"/>
      <c r="K18" s="2">
        <v>1</v>
      </c>
      <c r="L18" s="2"/>
      <c r="M18" s="2"/>
      <c r="N18" s="2"/>
      <c r="O18" s="2"/>
      <c r="P18" s="2"/>
      <c r="Q18" s="2">
        <v>480</v>
      </c>
      <c r="R18" s="9">
        <f t="shared" si="0"/>
        <v>2110</v>
      </c>
      <c r="S18" s="5"/>
      <c r="T18" s="5"/>
    </row>
    <row r="19" spans="1:20" x14ac:dyDescent="0.2">
      <c r="A19" s="10" t="s">
        <v>49</v>
      </c>
      <c r="B19" s="2">
        <v>2</v>
      </c>
      <c r="C19" s="2"/>
      <c r="D19" s="2"/>
      <c r="E19" s="2">
        <v>1</v>
      </c>
      <c r="F19" s="2"/>
      <c r="G19" s="2">
        <v>7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9">
        <f t="shared" si="0"/>
        <v>1060</v>
      </c>
      <c r="S19" s="5"/>
      <c r="T19" s="5"/>
    </row>
    <row r="20" spans="1:20" x14ac:dyDescent="0.2">
      <c r="A20" s="10" t="s">
        <v>50</v>
      </c>
      <c r="B20" s="2"/>
      <c r="C20" s="2"/>
      <c r="D20" s="2"/>
      <c r="E20" s="2">
        <v>6</v>
      </c>
      <c r="F20" s="2"/>
      <c r="G20" s="2">
        <v>20</v>
      </c>
      <c r="H20" s="2">
        <v>4</v>
      </c>
      <c r="I20" s="2">
        <v>6</v>
      </c>
      <c r="J20" s="2"/>
      <c r="K20" s="2"/>
      <c r="L20" s="2"/>
      <c r="M20" s="2"/>
      <c r="N20" s="2">
        <v>3</v>
      </c>
      <c r="O20" s="2">
        <v>11191.5</v>
      </c>
      <c r="P20" s="2"/>
      <c r="Q20" s="2"/>
      <c r="R20" s="9">
        <f t="shared" si="0"/>
        <v>17266.5</v>
      </c>
      <c r="S20" s="5"/>
      <c r="T20" s="5"/>
    </row>
    <row r="21" spans="1:20" x14ac:dyDescent="0.2">
      <c r="A21" s="10" t="s">
        <v>51</v>
      </c>
      <c r="B21" s="2"/>
      <c r="C21" s="2"/>
      <c r="D21" s="2"/>
      <c r="E21" s="2">
        <v>6</v>
      </c>
      <c r="F21" s="2"/>
      <c r="G21" s="2">
        <v>4</v>
      </c>
      <c r="H21" s="2"/>
      <c r="I21" s="2">
        <v>2</v>
      </c>
      <c r="J21" s="2"/>
      <c r="K21" s="2"/>
      <c r="L21" s="2"/>
      <c r="M21" s="2"/>
      <c r="N21" s="2">
        <v>1</v>
      </c>
      <c r="O21" s="2">
        <v>9527.5</v>
      </c>
      <c r="P21" s="2"/>
      <c r="Q21" s="2"/>
      <c r="R21" s="9">
        <f t="shared" si="0"/>
        <v>11372.5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s="22" customForma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0"/>
      <c r="S25" s="21"/>
      <c r="T25" s="21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 t="shared" ref="B28:J28" si="1">SUM(B3:B27)</f>
        <v>178</v>
      </c>
      <c r="C28" s="2">
        <f t="shared" si="1"/>
        <v>120</v>
      </c>
      <c r="D28" s="2">
        <f t="shared" si="1"/>
        <v>8</v>
      </c>
      <c r="E28" s="2">
        <f t="shared" si="1"/>
        <v>303</v>
      </c>
      <c r="F28" s="2">
        <f t="shared" si="1"/>
        <v>1</v>
      </c>
      <c r="G28" s="2">
        <f t="shared" si="1"/>
        <v>146</v>
      </c>
      <c r="H28" s="2">
        <f t="shared" si="1"/>
        <v>11</v>
      </c>
      <c r="I28" s="2">
        <f t="shared" si="1"/>
        <v>39</v>
      </c>
      <c r="J28" s="2">
        <f t="shared" si="1"/>
        <v>9</v>
      </c>
      <c r="K28" s="2">
        <f t="shared" ref="K28:R28" si="2">SUM(K3:K27)</f>
        <v>3</v>
      </c>
      <c r="L28" s="2">
        <f t="shared" si="2"/>
        <v>1</v>
      </c>
      <c r="M28" s="2">
        <f t="shared" si="2"/>
        <v>1</v>
      </c>
      <c r="N28" s="2">
        <f t="shared" si="2"/>
        <v>16</v>
      </c>
      <c r="O28" s="2">
        <f t="shared" si="2"/>
        <v>35857.56</v>
      </c>
      <c r="P28" s="2">
        <f t="shared" si="2"/>
        <v>0</v>
      </c>
      <c r="Q28" s="2">
        <f t="shared" si="2"/>
        <v>3060</v>
      </c>
      <c r="R28" s="6">
        <f t="shared" si="2"/>
        <v>132982.56</v>
      </c>
      <c r="T28" s="5">
        <f>SUM(R19:R27)</f>
        <v>29699</v>
      </c>
    </row>
  </sheetData>
  <mergeCells count="1">
    <mergeCell ref="C1:P1"/>
  </mergeCells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25569-A594-4F99-8DA5-F95517EBBE71}">
  <sheetPr>
    <tabColor rgb="FFFF0000"/>
  </sheetPr>
  <dimension ref="A1:T28"/>
  <sheetViews>
    <sheetView workbookViewId="0">
      <selection activeCell="A21" sqref="A21"/>
    </sheetView>
  </sheetViews>
  <sheetFormatPr defaultRowHeight="14.25" x14ac:dyDescent="0.2"/>
  <cols>
    <col min="1" max="1" width="12.875" customWidth="1"/>
    <col min="2" max="2" width="8.87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27"/>
      <c r="D3" s="27"/>
      <c r="E3" s="28"/>
      <c r="F3" s="27"/>
      <c r="G3" s="27"/>
      <c r="H3" s="27">
        <v>1</v>
      </c>
      <c r="I3" s="27">
        <v>3</v>
      </c>
      <c r="J3" s="27">
        <v>1</v>
      </c>
      <c r="K3" s="27"/>
      <c r="L3" s="27"/>
      <c r="M3" s="27"/>
      <c r="N3" s="27"/>
      <c r="O3" s="27">
        <v>2449.5</v>
      </c>
      <c r="P3" s="27"/>
      <c r="Q3" s="27"/>
      <c r="R3" s="20">
        <f>(C3*100)+(D3*150)+(E3*60)+(F3*40)+(G3*120)+(H3*75)+(I3*360)+(J3*960)+(K3*550)+(L3*1035)+(M3*135)+(N3*285)+O3+P3+Q3+(B3*80)</f>
        <v>4564.5</v>
      </c>
    </row>
    <row r="4" spans="1:20" x14ac:dyDescent="0.2">
      <c r="A4" s="10" t="s">
        <v>31</v>
      </c>
      <c r="B4" s="10"/>
      <c r="C4" s="2"/>
      <c r="D4" s="2"/>
      <c r="E4" s="2">
        <v>10</v>
      </c>
      <c r="F4" s="2"/>
      <c r="G4" s="2">
        <v>9</v>
      </c>
      <c r="H4" s="2"/>
      <c r="I4" s="2">
        <v>6</v>
      </c>
      <c r="J4" s="2"/>
      <c r="K4" s="2"/>
      <c r="L4" s="2"/>
      <c r="M4" s="2"/>
      <c r="N4" s="2">
        <v>1</v>
      </c>
      <c r="O4" s="2">
        <v>2939</v>
      </c>
      <c r="P4" s="2"/>
      <c r="Q4" s="2"/>
      <c r="R4" s="20">
        <f t="shared" ref="R4:R21" si="0">(C4*100)+(D4*150)+(E4*60)+(F4*40)+(G4*120)+(H4*75)+(I4*360)+(J4*960)+(K4*550)+(L4*1035)+(M4*135)+(N4*285)+O4+P4+Q4+(B4*80)</f>
        <v>7064</v>
      </c>
    </row>
    <row r="5" spans="1:20" x14ac:dyDescent="0.2">
      <c r="A5" s="10" t="s">
        <v>32</v>
      </c>
      <c r="B5" s="10"/>
      <c r="C5" s="2">
        <v>39</v>
      </c>
      <c r="D5" s="2"/>
      <c r="E5" s="2"/>
      <c r="F5" s="2"/>
      <c r="G5" s="2">
        <v>4</v>
      </c>
      <c r="H5" s="2"/>
      <c r="I5" s="2">
        <v>3</v>
      </c>
      <c r="J5" s="2"/>
      <c r="K5" s="2"/>
      <c r="L5" s="2"/>
      <c r="M5" s="2"/>
      <c r="N5" s="2">
        <v>1</v>
      </c>
      <c r="O5" s="2">
        <v>5459.75</v>
      </c>
      <c r="P5" s="2"/>
      <c r="Q5" s="2"/>
      <c r="R5" s="20">
        <f t="shared" si="0"/>
        <v>11204.75</v>
      </c>
    </row>
    <row r="6" spans="1:20" x14ac:dyDescent="0.2">
      <c r="A6" s="10" t="s">
        <v>34</v>
      </c>
      <c r="B6" s="10"/>
      <c r="C6" s="2">
        <v>127</v>
      </c>
      <c r="D6" s="2"/>
      <c r="E6" s="2">
        <v>1</v>
      </c>
      <c r="F6" s="2"/>
      <c r="G6" s="2">
        <v>1</v>
      </c>
      <c r="H6" s="2"/>
      <c r="I6" s="2">
        <v>3</v>
      </c>
      <c r="J6" s="2"/>
      <c r="K6" s="2"/>
      <c r="L6" s="2"/>
      <c r="M6" s="2"/>
      <c r="N6" s="2"/>
      <c r="O6" s="2">
        <v>4424.95</v>
      </c>
      <c r="P6" s="2"/>
      <c r="Q6" s="2"/>
      <c r="R6" s="20">
        <f t="shared" si="0"/>
        <v>18384.95</v>
      </c>
    </row>
    <row r="7" spans="1:20" x14ac:dyDescent="0.2">
      <c r="A7" s="10" t="s">
        <v>36</v>
      </c>
      <c r="B7" s="10"/>
      <c r="C7" s="2">
        <v>76</v>
      </c>
      <c r="D7" s="2"/>
      <c r="E7" s="2">
        <v>1</v>
      </c>
      <c r="F7" s="2"/>
      <c r="G7" s="2">
        <v>1</v>
      </c>
      <c r="H7" s="2"/>
      <c r="I7" s="2">
        <v>2</v>
      </c>
      <c r="J7" s="2"/>
      <c r="K7" s="2"/>
      <c r="L7" s="2"/>
      <c r="M7" s="2"/>
      <c r="N7" s="2">
        <v>1</v>
      </c>
      <c r="O7" s="2">
        <v>5275.01</v>
      </c>
      <c r="P7" s="2"/>
      <c r="Q7" s="2"/>
      <c r="R7" s="20">
        <f t="shared" si="0"/>
        <v>14060.01</v>
      </c>
    </row>
    <row r="8" spans="1:20" x14ac:dyDescent="0.2">
      <c r="A8" s="10" t="s">
        <v>37</v>
      </c>
      <c r="B8" s="10"/>
      <c r="C8" s="2">
        <v>8</v>
      </c>
      <c r="D8" s="2">
        <v>1</v>
      </c>
      <c r="E8" s="2">
        <v>5</v>
      </c>
      <c r="F8" s="2"/>
      <c r="G8" s="2">
        <v>1</v>
      </c>
      <c r="H8" s="2"/>
      <c r="I8" s="2">
        <v>2</v>
      </c>
      <c r="J8" s="2"/>
      <c r="K8" s="2"/>
      <c r="L8" s="2"/>
      <c r="M8" s="2"/>
      <c r="N8" s="2"/>
      <c r="O8" s="31">
        <v>5415.9</v>
      </c>
      <c r="P8" s="2"/>
      <c r="Q8" s="2"/>
      <c r="R8" s="20">
        <f t="shared" si="0"/>
        <v>7505.9</v>
      </c>
    </row>
    <row r="9" spans="1:20" x14ac:dyDescent="0.2">
      <c r="A9" s="10" t="s">
        <v>38</v>
      </c>
      <c r="B9" s="10"/>
      <c r="C9" s="2">
        <v>26</v>
      </c>
      <c r="D9" s="2"/>
      <c r="E9" s="2">
        <v>4</v>
      </c>
      <c r="F9" s="2"/>
      <c r="G9" s="2">
        <v>6</v>
      </c>
      <c r="H9" s="2">
        <v>1</v>
      </c>
      <c r="I9" s="2">
        <v>3</v>
      </c>
      <c r="J9" s="2"/>
      <c r="K9" s="2"/>
      <c r="L9" s="2"/>
      <c r="M9" s="2">
        <v>1</v>
      </c>
      <c r="N9" s="2"/>
      <c r="O9" s="2">
        <v>8362.75</v>
      </c>
      <c r="P9" s="2"/>
      <c r="Q9" s="2"/>
      <c r="R9" s="20">
        <f t="shared" si="0"/>
        <v>13212.75</v>
      </c>
    </row>
    <row r="10" spans="1:20" x14ac:dyDescent="0.2">
      <c r="A10" s="10" t="s">
        <v>39</v>
      </c>
      <c r="B10" s="10"/>
      <c r="C10" s="2">
        <v>99</v>
      </c>
      <c r="D10" s="2"/>
      <c r="E10" s="2">
        <v>4</v>
      </c>
      <c r="F10" s="2"/>
      <c r="G10" s="2">
        <v>5</v>
      </c>
      <c r="H10" s="2"/>
      <c r="I10" s="2">
        <v>2</v>
      </c>
      <c r="J10" s="2"/>
      <c r="K10" s="2"/>
      <c r="L10" s="2"/>
      <c r="M10" s="2"/>
      <c r="N10" s="2">
        <v>2</v>
      </c>
      <c r="O10" s="2">
        <v>8093.77</v>
      </c>
      <c r="P10" s="2"/>
      <c r="Q10" s="2"/>
      <c r="R10" s="20">
        <f t="shared" si="0"/>
        <v>20123.77</v>
      </c>
    </row>
    <row r="11" spans="1:20" x14ac:dyDescent="0.2">
      <c r="A11" s="10" t="s">
        <v>41</v>
      </c>
      <c r="B11" s="2"/>
      <c r="C11" s="2">
        <v>9</v>
      </c>
      <c r="D11" s="2">
        <v>1</v>
      </c>
      <c r="E11" s="2">
        <v>1</v>
      </c>
      <c r="F11" s="2"/>
      <c r="G11" s="2">
        <v>1</v>
      </c>
      <c r="H11" s="2"/>
      <c r="I11" s="2">
        <v>1</v>
      </c>
      <c r="J11" s="2"/>
      <c r="K11" s="2"/>
      <c r="L11" s="2"/>
      <c r="M11" s="2"/>
      <c r="N11" s="2">
        <v>3</v>
      </c>
      <c r="O11" s="2">
        <v>9187.48</v>
      </c>
      <c r="P11" s="2"/>
      <c r="Q11" s="2"/>
      <c r="R11" s="20">
        <f t="shared" si="0"/>
        <v>11632.48</v>
      </c>
      <c r="S11" s="5"/>
      <c r="T11" s="5"/>
    </row>
    <row r="12" spans="1:20" x14ac:dyDescent="0.2">
      <c r="A12" s="10" t="s">
        <v>42</v>
      </c>
      <c r="B12" s="10"/>
      <c r="C12" s="10">
        <v>3</v>
      </c>
      <c r="D12" s="10">
        <v>1</v>
      </c>
      <c r="E12" s="10"/>
      <c r="F12" s="10">
        <v>1</v>
      </c>
      <c r="G12" s="10"/>
      <c r="H12" s="10"/>
      <c r="I12" s="10"/>
      <c r="J12" s="10"/>
      <c r="K12" s="10"/>
      <c r="L12" s="10"/>
      <c r="M12" s="10"/>
      <c r="N12" s="10">
        <v>1</v>
      </c>
      <c r="O12" s="10">
        <v>7168.46</v>
      </c>
      <c r="P12" s="10"/>
      <c r="Q12" s="10"/>
      <c r="R12" s="20">
        <f t="shared" si="0"/>
        <v>7943.46</v>
      </c>
      <c r="S12" s="5"/>
      <c r="T12" s="5"/>
    </row>
    <row r="13" spans="1:20" x14ac:dyDescent="0.2">
      <c r="A13" s="10" t="s">
        <v>43</v>
      </c>
      <c r="B13" s="2"/>
      <c r="C13" s="2">
        <v>9</v>
      </c>
      <c r="D13" s="2"/>
      <c r="E13" s="2">
        <v>4</v>
      </c>
      <c r="F13" s="2"/>
      <c r="G13" s="2">
        <v>3</v>
      </c>
      <c r="H13" s="2">
        <v>1</v>
      </c>
      <c r="I13" s="2">
        <v>5</v>
      </c>
      <c r="J13" s="2"/>
      <c r="K13" s="2"/>
      <c r="L13" s="2"/>
      <c r="M13" s="2"/>
      <c r="N13" s="2"/>
      <c r="O13" s="2">
        <v>10581.06</v>
      </c>
      <c r="P13" s="2"/>
      <c r="Q13" s="2">
        <v>435</v>
      </c>
      <c r="R13" s="20">
        <f t="shared" si="0"/>
        <v>14391.06</v>
      </c>
      <c r="S13" s="5"/>
      <c r="T13" s="5"/>
    </row>
    <row r="14" spans="1:20" x14ac:dyDescent="0.2">
      <c r="A14" s="10" t="s">
        <v>44</v>
      </c>
      <c r="B14" s="10"/>
      <c r="C14" s="10"/>
      <c r="D14" s="10"/>
      <c r="E14" s="10">
        <v>64</v>
      </c>
      <c r="F14" s="10"/>
      <c r="G14" s="10">
        <v>6</v>
      </c>
      <c r="H14" s="10"/>
      <c r="I14" s="10">
        <v>1</v>
      </c>
      <c r="J14" s="10"/>
      <c r="K14" s="10"/>
      <c r="L14" s="10">
        <v>2</v>
      </c>
      <c r="M14" s="10"/>
      <c r="N14" s="10"/>
      <c r="O14" s="10">
        <v>7382.86</v>
      </c>
      <c r="P14" s="10"/>
      <c r="Q14" s="10"/>
      <c r="R14" s="20">
        <f t="shared" si="0"/>
        <v>14372.86</v>
      </c>
      <c r="S14" s="5"/>
      <c r="T14" s="5"/>
    </row>
    <row r="15" spans="1:20" x14ac:dyDescent="0.2">
      <c r="A15" s="10" t="s">
        <v>45</v>
      </c>
      <c r="B15" s="10"/>
      <c r="C15" s="10">
        <v>5</v>
      </c>
      <c r="D15" s="10"/>
      <c r="E15" s="10">
        <v>11</v>
      </c>
      <c r="F15" s="10"/>
      <c r="G15" s="10">
        <v>6</v>
      </c>
      <c r="H15" s="10"/>
      <c r="I15" s="10">
        <v>3</v>
      </c>
      <c r="J15" s="10"/>
      <c r="K15" s="10">
        <v>1</v>
      </c>
      <c r="L15" s="10">
        <v>1</v>
      </c>
      <c r="M15" s="10"/>
      <c r="N15" s="10">
        <v>1</v>
      </c>
      <c r="O15" s="10"/>
      <c r="P15" s="10"/>
      <c r="Q15" s="10"/>
      <c r="R15" s="20">
        <f t="shared" si="0"/>
        <v>4830</v>
      </c>
      <c r="S15" s="5"/>
      <c r="T15" s="5"/>
    </row>
    <row r="16" spans="1:20" x14ac:dyDescent="0.2">
      <c r="A16" s="10" t="s">
        <v>46</v>
      </c>
      <c r="B16" s="10"/>
      <c r="C16" s="10">
        <v>5</v>
      </c>
      <c r="D16" s="10"/>
      <c r="E16" s="10">
        <v>1</v>
      </c>
      <c r="F16" s="10"/>
      <c r="G16" s="10">
        <v>5</v>
      </c>
      <c r="H16" s="10"/>
      <c r="I16" s="10">
        <v>2</v>
      </c>
      <c r="J16" s="10"/>
      <c r="K16" s="10">
        <v>1</v>
      </c>
      <c r="L16" s="10"/>
      <c r="M16" s="10"/>
      <c r="N16" s="10">
        <v>5</v>
      </c>
      <c r="O16" s="10"/>
      <c r="P16" s="10"/>
      <c r="Q16" s="10"/>
      <c r="R16" s="20">
        <f t="shared" si="0"/>
        <v>3855</v>
      </c>
      <c r="S16" s="5"/>
      <c r="T16" s="5"/>
    </row>
    <row r="17" spans="1:20" x14ac:dyDescent="0.2">
      <c r="A17" s="10" t="s">
        <v>47</v>
      </c>
      <c r="B17" s="10"/>
      <c r="C17" s="2">
        <v>9</v>
      </c>
      <c r="D17" s="2"/>
      <c r="E17" s="2">
        <v>2</v>
      </c>
      <c r="F17" s="2"/>
      <c r="G17" s="2">
        <v>1</v>
      </c>
      <c r="H17" s="2">
        <v>1</v>
      </c>
      <c r="I17" s="2">
        <v>6</v>
      </c>
      <c r="J17" s="2"/>
      <c r="K17" s="2"/>
      <c r="L17" s="2">
        <v>2</v>
      </c>
      <c r="M17" s="2"/>
      <c r="N17" s="2">
        <v>3</v>
      </c>
      <c r="O17" s="2"/>
      <c r="P17" s="2"/>
      <c r="Q17" s="2"/>
      <c r="R17" s="20">
        <f t="shared" si="0"/>
        <v>6300</v>
      </c>
      <c r="S17" s="5"/>
      <c r="T17" s="5"/>
    </row>
    <row r="18" spans="1:20" x14ac:dyDescent="0.2">
      <c r="A18" s="10" t="s">
        <v>48</v>
      </c>
      <c r="B18" s="2"/>
      <c r="C18" s="2">
        <v>2</v>
      </c>
      <c r="D18" s="2"/>
      <c r="E18" s="2">
        <v>2</v>
      </c>
      <c r="F18" s="2"/>
      <c r="G18" s="2">
        <v>5</v>
      </c>
      <c r="H18" s="2"/>
      <c r="I18" s="2">
        <v>4</v>
      </c>
      <c r="J18" s="2"/>
      <c r="K18" s="2"/>
      <c r="L18" s="2"/>
      <c r="M18" s="2"/>
      <c r="N18" s="2">
        <v>1</v>
      </c>
      <c r="O18" s="2"/>
      <c r="P18" s="2"/>
      <c r="Q18" s="2"/>
      <c r="R18" s="20">
        <f t="shared" si="0"/>
        <v>2645</v>
      </c>
      <c r="S18" s="5"/>
      <c r="T18" s="5"/>
    </row>
    <row r="19" spans="1:20" x14ac:dyDescent="0.2">
      <c r="A19" s="10" t="s">
        <v>49</v>
      </c>
      <c r="B19" s="2">
        <v>15</v>
      </c>
      <c r="C19" s="2">
        <v>5</v>
      </c>
      <c r="D19" s="2"/>
      <c r="E19" s="2">
        <v>2</v>
      </c>
      <c r="F19" s="2"/>
      <c r="G19" s="2">
        <v>5</v>
      </c>
      <c r="H19" s="2">
        <v>1</v>
      </c>
      <c r="I19" s="2">
        <v>1</v>
      </c>
      <c r="J19" s="2"/>
      <c r="K19" s="2"/>
      <c r="L19" s="2"/>
      <c r="M19" s="2"/>
      <c r="N19" s="2"/>
      <c r="O19" s="2">
        <v>3644</v>
      </c>
      <c r="P19" s="2"/>
      <c r="Q19" s="2"/>
      <c r="R19" s="20">
        <f t="shared" si="0"/>
        <v>6499</v>
      </c>
      <c r="S19" s="5"/>
      <c r="T19" s="5"/>
    </row>
    <row r="20" spans="1:20" x14ac:dyDescent="0.2">
      <c r="A20" s="10" t="s">
        <v>50</v>
      </c>
      <c r="B20" s="2"/>
      <c r="C20" s="2">
        <v>1</v>
      </c>
      <c r="D20" s="2"/>
      <c r="E20" s="2">
        <v>4</v>
      </c>
      <c r="F20" s="2"/>
      <c r="G20" s="2">
        <v>6</v>
      </c>
      <c r="H20" s="2"/>
      <c r="I20" s="2">
        <v>3</v>
      </c>
      <c r="J20" s="2"/>
      <c r="K20" s="2">
        <v>1</v>
      </c>
      <c r="L20" s="2"/>
      <c r="M20" s="2"/>
      <c r="N20" s="2"/>
      <c r="O20" s="2">
        <v>4610.5</v>
      </c>
      <c r="P20" s="2"/>
      <c r="Q20" s="2"/>
      <c r="R20" s="20">
        <f t="shared" si="0"/>
        <v>7300.5</v>
      </c>
      <c r="S20" s="5"/>
      <c r="T20" s="5"/>
    </row>
    <row r="21" spans="1:20" x14ac:dyDescent="0.2">
      <c r="A21" s="10" t="s">
        <v>51</v>
      </c>
      <c r="B21" s="2"/>
      <c r="C21" s="2">
        <v>4</v>
      </c>
      <c r="D21" s="2"/>
      <c r="E21" s="2">
        <v>2</v>
      </c>
      <c r="F21" s="2"/>
      <c r="G21" s="2">
        <v>3</v>
      </c>
      <c r="H21" s="2"/>
      <c r="I21" s="2">
        <v>3</v>
      </c>
      <c r="J21" s="2"/>
      <c r="K21" s="2"/>
      <c r="L21" s="2"/>
      <c r="M21" s="2"/>
      <c r="N21" s="2"/>
      <c r="O21" s="2">
        <v>4873</v>
      </c>
      <c r="P21" s="2"/>
      <c r="Q21" s="2"/>
      <c r="R21" s="20">
        <f t="shared" si="0"/>
        <v>6833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s="22" customForma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0"/>
      <c r="S25" s="21"/>
      <c r="T25" s="21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 t="shared" ref="B28:J28" si="1">SUM(B3:B27)</f>
        <v>15</v>
      </c>
      <c r="C28" s="2">
        <f t="shared" si="1"/>
        <v>427</v>
      </c>
      <c r="D28" s="2">
        <f t="shared" si="1"/>
        <v>3</v>
      </c>
      <c r="E28" s="2">
        <f t="shared" si="1"/>
        <v>118</v>
      </c>
      <c r="F28" s="2">
        <f t="shared" si="1"/>
        <v>1</v>
      </c>
      <c r="G28" s="2">
        <f t="shared" si="1"/>
        <v>68</v>
      </c>
      <c r="H28" s="2">
        <f t="shared" si="1"/>
        <v>5</v>
      </c>
      <c r="I28" s="2">
        <f t="shared" si="1"/>
        <v>53</v>
      </c>
      <c r="J28" s="2">
        <f t="shared" si="1"/>
        <v>1</v>
      </c>
      <c r="K28" s="2">
        <f t="shared" ref="K28:Q28" si="2">SUM(K3:K27)</f>
        <v>3</v>
      </c>
      <c r="L28" s="2">
        <f t="shared" si="2"/>
        <v>5</v>
      </c>
      <c r="M28" s="2">
        <f t="shared" si="2"/>
        <v>1</v>
      </c>
      <c r="N28" s="2">
        <f t="shared" si="2"/>
        <v>19</v>
      </c>
      <c r="O28" s="2">
        <f>SUM(O3:O27)</f>
        <v>89867.99</v>
      </c>
      <c r="P28" s="2">
        <f t="shared" si="2"/>
        <v>0</v>
      </c>
      <c r="Q28" s="2">
        <f t="shared" si="2"/>
        <v>435</v>
      </c>
      <c r="R28" s="6">
        <f>SUM(R3:R27)</f>
        <v>182722.99</v>
      </c>
      <c r="T28" s="5">
        <f>SUM(R19:R27)</f>
        <v>20632.5</v>
      </c>
    </row>
  </sheetData>
  <mergeCells count="1">
    <mergeCell ref="C1:P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AED9-7873-412B-A108-FA5B55CB96C1}">
  <sheetPr>
    <tabColor rgb="FFFF0000"/>
  </sheetPr>
  <dimension ref="A1:T28"/>
  <sheetViews>
    <sheetView workbookViewId="0">
      <selection activeCell="E18" sqref="E18"/>
    </sheetView>
  </sheetViews>
  <sheetFormatPr defaultRowHeight="14.25" x14ac:dyDescent="0.2"/>
  <cols>
    <col min="1" max="1" width="12.875" customWidth="1"/>
    <col min="2" max="2" width="8.62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27"/>
      <c r="D3" s="27">
        <v>3</v>
      </c>
      <c r="E3" s="28"/>
      <c r="F3" s="27"/>
      <c r="G3" s="27">
        <v>1</v>
      </c>
      <c r="H3" s="27">
        <v>1</v>
      </c>
      <c r="I3" s="27">
        <v>1</v>
      </c>
      <c r="J3" s="27">
        <v>1</v>
      </c>
      <c r="K3" s="27"/>
      <c r="L3" s="27">
        <v>1</v>
      </c>
      <c r="M3" s="27"/>
      <c r="N3" s="27"/>
      <c r="O3" s="27">
        <v>1491.36</v>
      </c>
      <c r="P3" s="27"/>
      <c r="Q3" s="27">
        <v>435</v>
      </c>
      <c r="R3" s="20">
        <f>(C3*100)+(D3*150)+(E3*60)+(F3*40)+(G3*120)+(H3*75)+(I3*360)+(J3*960)+(K3*550)+(L3*1035)+(M3*135)+(N3*285)+O3+P3+Q3+(B3*80)</f>
        <v>4926.3599999999997</v>
      </c>
    </row>
    <row r="4" spans="1:20" x14ac:dyDescent="0.2">
      <c r="A4" s="10" t="s">
        <v>31</v>
      </c>
      <c r="B4" s="10"/>
      <c r="C4" s="2"/>
      <c r="D4" s="2"/>
      <c r="E4" s="2">
        <v>2</v>
      </c>
      <c r="F4" s="2"/>
      <c r="G4" s="2">
        <v>6</v>
      </c>
      <c r="H4" s="2"/>
      <c r="I4" s="2"/>
      <c r="J4" s="2"/>
      <c r="K4" s="2"/>
      <c r="L4" s="2"/>
      <c r="M4" s="2"/>
      <c r="N4" s="2"/>
      <c r="O4" s="2">
        <v>2565.87</v>
      </c>
      <c r="P4" s="2">
        <v>70</v>
      </c>
      <c r="Q4" s="2"/>
      <c r="R4" s="20">
        <f t="shared" ref="R4:R21" si="0">(C4*100)+(D4*150)+(E4*60)+(F4*40)+(G4*120)+(H4*75)+(I4*360)+(J4*960)+(K4*550)+(L4*1035)+(M4*135)+(N4*285)+O4+P4+Q4+(B4*80)</f>
        <v>3475.87</v>
      </c>
    </row>
    <row r="5" spans="1:20" x14ac:dyDescent="0.2">
      <c r="A5" s="10" t="s">
        <v>32</v>
      </c>
      <c r="B5" s="10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0">
        <f t="shared" si="0"/>
        <v>0</v>
      </c>
    </row>
    <row r="6" spans="1:20" x14ac:dyDescent="0.2">
      <c r="A6" s="10" t="s">
        <v>34</v>
      </c>
      <c r="B6" s="10"/>
      <c r="C6" s="2"/>
      <c r="D6" s="2"/>
      <c r="E6" s="2">
        <v>2</v>
      </c>
      <c r="F6" s="2"/>
      <c r="G6" s="2">
        <v>5</v>
      </c>
      <c r="H6" s="2"/>
      <c r="I6" s="2"/>
      <c r="J6" s="2"/>
      <c r="K6" s="2"/>
      <c r="L6" s="2"/>
      <c r="M6" s="2"/>
      <c r="N6" s="2"/>
      <c r="O6" s="2">
        <v>4702.12</v>
      </c>
      <c r="P6" s="2">
        <v>70</v>
      </c>
      <c r="Q6" s="2"/>
      <c r="R6" s="20">
        <f t="shared" si="0"/>
        <v>5492.12</v>
      </c>
    </row>
    <row r="7" spans="1:20" x14ac:dyDescent="0.2">
      <c r="A7" s="10" t="s">
        <v>36</v>
      </c>
      <c r="B7" s="10"/>
      <c r="C7" s="2"/>
      <c r="D7" s="2"/>
      <c r="E7" s="2">
        <v>5</v>
      </c>
      <c r="F7" s="2"/>
      <c r="G7" s="2">
        <v>8</v>
      </c>
      <c r="H7" s="2">
        <v>1</v>
      </c>
      <c r="I7" s="2">
        <v>5</v>
      </c>
      <c r="J7" s="2"/>
      <c r="K7" s="2">
        <v>1</v>
      </c>
      <c r="L7" s="2">
        <v>1</v>
      </c>
      <c r="M7" s="2"/>
      <c r="N7" s="2"/>
      <c r="O7" s="2">
        <v>3931.72</v>
      </c>
      <c r="P7" s="2">
        <v>420</v>
      </c>
      <c r="Q7" s="2"/>
      <c r="R7" s="20">
        <f t="shared" si="0"/>
        <v>9071.7199999999993</v>
      </c>
    </row>
    <row r="8" spans="1:20" x14ac:dyDescent="0.2">
      <c r="A8" s="10" t="s">
        <v>37</v>
      </c>
      <c r="B8" s="10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0">
        <f t="shared" si="0"/>
        <v>0</v>
      </c>
    </row>
    <row r="9" spans="1:20" x14ac:dyDescent="0.2">
      <c r="A9" s="10" t="s">
        <v>38</v>
      </c>
      <c r="B9" s="10"/>
      <c r="C9" s="2"/>
      <c r="D9" s="2"/>
      <c r="E9" s="2">
        <v>2</v>
      </c>
      <c r="F9" s="2"/>
      <c r="G9" s="2">
        <v>3</v>
      </c>
      <c r="H9" s="2"/>
      <c r="I9" s="2"/>
      <c r="J9" s="2"/>
      <c r="K9" s="2"/>
      <c r="L9" s="2"/>
      <c r="M9" s="2"/>
      <c r="N9" s="2"/>
      <c r="O9" s="2">
        <v>2210.71</v>
      </c>
      <c r="P9" s="2"/>
      <c r="Q9" s="2">
        <v>435</v>
      </c>
      <c r="R9" s="20">
        <f t="shared" si="0"/>
        <v>3125.71</v>
      </c>
    </row>
    <row r="10" spans="1:20" x14ac:dyDescent="0.2">
      <c r="A10" s="10" t="s">
        <v>39</v>
      </c>
      <c r="B10" s="10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>
        <v>1475.76</v>
      </c>
      <c r="P10" s="2"/>
      <c r="Q10" s="2"/>
      <c r="R10" s="20">
        <f t="shared" si="0"/>
        <v>1475.76</v>
      </c>
    </row>
    <row r="11" spans="1:20" x14ac:dyDescent="0.2">
      <c r="A11" s="10" t="s">
        <v>41</v>
      </c>
      <c r="B11" s="2"/>
      <c r="C11" s="2"/>
      <c r="D11" s="2"/>
      <c r="E11" s="2">
        <v>2</v>
      </c>
      <c r="F11" s="2"/>
      <c r="G11" s="2">
        <v>5</v>
      </c>
      <c r="H11" s="2"/>
      <c r="I11" s="2">
        <v>3</v>
      </c>
      <c r="J11" s="2"/>
      <c r="K11" s="2"/>
      <c r="L11" s="2">
        <v>1</v>
      </c>
      <c r="M11" s="2"/>
      <c r="N11" s="2"/>
      <c r="O11" s="2">
        <v>1201.42</v>
      </c>
      <c r="P11" s="2"/>
      <c r="Q11" s="2"/>
      <c r="R11" s="20">
        <f t="shared" si="0"/>
        <v>4036.42</v>
      </c>
      <c r="S11" s="5"/>
      <c r="T11" s="5"/>
    </row>
    <row r="12" spans="1:20" x14ac:dyDescent="0.2">
      <c r="A12" s="10" t="s">
        <v>42</v>
      </c>
      <c r="B12" s="2"/>
      <c r="C12" s="2"/>
      <c r="D12" s="2"/>
      <c r="E12" s="2">
        <v>1</v>
      </c>
      <c r="F12" s="2"/>
      <c r="G12" s="2">
        <v>6</v>
      </c>
      <c r="H12" s="2"/>
      <c r="I12" s="2"/>
      <c r="J12" s="2"/>
      <c r="K12" s="2"/>
      <c r="L12" s="2"/>
      <c r="M12" s="2"/>
      <c r="N12" s="2"/>
      <c r="O12" s="2">
        <v>2737.51</v>
      </c>
      <c r="P12" s="2">
        <v>70</v>
      </c>
      <c r="Q12" s="2"/>
      <c r="R12" s="20">
        <f t="shared" si="0"/>
        <v>3587.51</v>
      </c>
      <c r="S12" s="5"/>
      <c r="T12" s="5"/>
    </row>
    <row r="13" spans="1:20" x14ac:dyDescent="0.2">
      <c r="A13" s="10" t="s">
        <v>43</v>
      </c>
      <c r="B13" s="2"/>
      <c r="C13" s="2">
        <v>114</v>
      </c>
      <c r="D13" s="2"/>
      <c r="E13" s="2">
        <v>6</v>
      </c>
      <c r="F13" s="2"/>
      <c r="G13" s="2">
        <v>8</v>
      </c>
      <c r="H13" s="2">
        <v>1</v>
      </c>
      <c r="I13" s="2">
        <v>4</v>
      </c>
      <c r="J13" s="2">
        <v>1</v>
      </c>
      <c r="K13" s="2">
        <v>1</v>
      </c>
      <c r="L13" s="2"/>
      <c r="M13" s="2"/>
      <c r="N13" s="2"/>
      <c r="O13" s="2">
        <v>3143.48</v>
      </c>
      <c r="P13" s="2">
        <v>210</v>
      </c>
      <c r="Q13" s="2"/>
      <c r="R13" s="20">
        <f t="shared" si="0"/>
        <v>19098.48</v>
      </c>
      <c r="S13" s="5"/>
      <c r="T13" s="5"/>
    </row>
    <row r="14" spans="1:20" x14ac:dyDescent="0.2">
      <c r="A14" s="10" t="s">
        <v>44</v>
      </c>
      <c r="B14" s="2"/>
      <c r="C14" s="2">
        <v>82</v>
      </c>
      <c r="D14" s="2"/>
      <c r="E14" s="2"/>
      <c r="F14" s="2"/>
      <c r="G14" s="2"/>
      <c r="H14" s="2"/>
      <c r="I14" s="2">
        <v>2</v>
      </c>
      <c r="J14" s="2"/>
      <c r="K14" s="2"/>
      <c r="L14" s="2">
        <v>1</v>
      </c>
      <c r="M14" s="2"/>
      <c r="N14" s="2"/>
      <c r="O14" s="2"/>
      <c r="P14" s="2"/>
      <c r="Q14" s="2"/>
      <c r="R14" s="20">
        <f t="shared" si="0"/>
        <v>9955</v>
      </c>
      <c r="S14" s="5"/>
      <c r="T14" s="5"/>
    </row>
    <row r="15" spans="1:20" x14ac:dyDescent="0.2">
      <c r="A15" s="10" t="s">
        <v>45</v>
      </c>
      <c r="B15" s="2"/>
      <c r="C15" s="2">
        <v>118</v>
      </c>
      <c r="D15" s="2">
        <v>216</v>
      </c>
      <c r="E15" s="2">
        <v>13</v>
      </c>
      <c r="F15" s="2"/>
      <c r="G15" s="2"/>
      <c r="H15" s="2"/>
      <c r="I15" s="2">
        <v>1</v>
      </c>
      <c r="J15" s="2">
        <v>1</v>
      </c>
      <c r="K15" s="2"/>
      <c r="L15" s="2"/>
      <c r="M15" s="2"/>
      <c r="N15" s="2"/>
      <c r="O15" s="2"/>
      <c r="P15" s="2">
        <v>210</v>
      </c>
      <c r="Q15" s="2"/>
      <c r="R15" s="20">
        <f t="shared" si="0"/>
        <v>46510</v>
      </c>
      <c r="S15" s="5"/>
      <c r="T15" s="5"/>
    </row>
    <row r="16" spans="1:20" x14ac:dyDescent="0.2">
      <c r="A16" s="10" t="s">
        <v>46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0">
        <f t="shared" si="0"/>
        <v>0</v>
      </c>
      <c r="S16" s="5"/>
      <c r="T16" s="5"/>
    </row>
    <row r="17" spans="1:20" x14ac:dyDescent="0.2">
      <c r="A17" s="10" t="s">
        <v>47</v>
      </c>
      <c r="B17" s="2"/>
      <c r="C17" s="2">
        <v>38</v>
      </c>
      <c r="D17" s="2">
        <v>2</v>
      </c>
      <c r="E17" s="2">
        <v>1</v>
      </c>
      <c r="F17" s="2"/>
      <c r="G17" s="2">
        <v>3</v>
      </c>
      <c r="H17" s="2"/>
      <c r="I17" s="2">
        <v>3</v>
      </c>
      <c r="J17" s="2"/>
      <c r="K17" s="2"/>
      <c r="L17" s="2"/>
      <c r="M17" s="2"/>
      <c r="N17" s="2"/>
      <c r="O17" s="2"/>
      <c r="P17" s="2"/>
      <c r="Q17" s="2">
        <v>435</v>
      </c>
      <c r="R17" s="20">
        <f t="shared" si="0"/>
        <v>6035</v>
      </c>
      <c r="S17" s="5"/>
      <c r="T17" s="5"/>
    </row>
    <row r="18" spans="1:20" x14ac:dyDescent="0.2">
      <c r="A18" s="10" t="s">
        <v>48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0">
        <f t="shared" si="0"/>
        <v>0</v>
      </c>
      <c r="S18" s="5"/>
      <c r="T18" s="5"/>
    </row>
    <row r="19" spans="1:20" x14ac:dyDescent="0.2">
      <c r="A19" s="10" t="s">
        <v>49</v>
      </c>
      <c r="B19" s="2"/>
      <c r="C19" s="2">
        <v>1</v>
      </c>
      <c r="D19" s="2">
        <v>3</v>
      </c>
      <c r="E19" s="2"/>
      <c r="F19" s="2"/>
      <c r="G19" s="2"/>
      <c r="H19" s="2"/>
      <c r="I19" s="2">
        <v>2</v>
      </c>
      <c r="J19" s="2"/>
      <c r="K19" s="2"/>
      <c r="L19" s="2"/>
      <c r="M19" s="2"/>
      <c r="N19" s="2"/>
      <c r="O19" s="2"/>
      <c r="P19" s="2"/>
      <c r="Q19" s="2"/>
      <c r="R19" s="20">
        <f t="shared" si="0"/>
        <v>1270</v>
      </c>
      <c r="S19" s="5"/>
      <c r="T19" s="5"/>
    </row>
    <row r="20" spans="1:20" x14ac:dyDescent="0.2">
      <c r="A20" s="10" t="s">
        <v>50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0">
        <f t="shared" si="0"/>
        <v>0</v>
      </c>
      <c r="S20" s="5"/>
      <c r="T20" s="5"/>
    </row>
    <row r="21" spans="1:20" x14ac:dyDescent="0.2">
      <c r="A21" s="10" t="s">
        <v>51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0">
        <f t="shared" si="0"/>
        <v>0</v>
      </c>
      <c r="S21" s="5"/>
      <c r="T21" s="5"/>
    </row>
    <row r="22" spans="1:20" x14ac:dyDescent="0.2">
      <c r="A22" s="2"/>
      <c r="B22" s="2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s="22" customForma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0"/>
      <c r="S25" s="21"/>
      <c r="T25" s="21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>SUM(B3:B27)</f>
        <v>0</v>
      </c>
      <c r="C28" s="2">
        <f t="shared" ref="C28:J28" si="1">SUM(C3:C27)</f>
        <v>353</v>
      </c>
      <c r="D28" s="2">
        <f t="shared" si="1"/>
        <v>224</v>
      </c>
      <c r="E28" s="2">
        <f t="shared" si="1"/>
        <v>34</v>
      </c>
      <c r="F28" s="2">
        <f t="shared" si="1"/>
        <v>0</v>
      </c>
      <c r="G28" s="2">
        <f t="shared" si="1"/>
        <v>45</v>
      </c>
      <c r="H28" s="2">
        <f t="shared" si="1"/>
        <v>3</v>
      </c>
      <c r="I28" s="2">
        <f t="shared" si="1"/>
        <v>21</v>
      </c>
      <c r="J28" s="2">
        <f t="shared" si="1"/>
        <v>3</v>
      </c>
      <c r="K28" s="2">
        <f t="shared" ref="K28:R28" si="2">SUM(K3:K27)</f>
        <v>2</v>
      </c>
      <c r="L28" s="2">
        <f t="shared" si="2"/>
        <v>4</v>
      </c>
      <c r="M28" s="2">
        <f t="shared" si="2"/>
        <v>0</v>
      </c>
      <c r="N28" s="2">
        <f t="shared" si="2"/>
        <v>0</v>
      </c>
      <c r="O28" s="2">
        <f t="shared" si="2"/>
        <v>23459.95</v>
      </c>
      <c r="P28" s="2">
        <f t="shared" si="2"/>
        <v>1050</v>
      </c>
      <c r="Q28" s="2">
        <f t="shared" si="2"/>
        <v>1305</v>
      </c>
      <c r="R28" s="6">
        <f t="shared" si="2"/>
        <v>118059.95</v>
      </c>
      <c r="T28" s="5">
        <f>SUM(R19:R27)</f>
        <v>1270</v>
      </c>
    </row>
  </sheetData>
  <mergeCells count="1">
    <mergeCell ref="C1:P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25688-5865-49A0-9A74-58EA82A84748}">
  <sheetPr>
    <tabColor rgb="FFFF0000"/>
  </sheetPr>
  <dimension ref="A1:T28"/>
  <sheetViews>
    <sheetView workbookViewId="0">
      <selection activeCell="E21" sqref="E21"/>
    </sheetView>
  </sheetViews>
  <sheetFormatPr defaultRowHeight="14.25" x14ac:dyDescent="0.2"/>
  <cols>
    <col min="1" max="1" width="12.875" customWidth="1"/>
    <col min="2" max="2" width="8.87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27"/>
      <c r="D3" s="27"/>
      <c r="E3" s="28">
        <v>1</v>
      </c>
      <c r="F3" s="27"/>
      <c r="G3" s="27">
        <v>2</v>
      </c>
      <c r="H3" s="27"/>
      <c r="I3" s="27">
        <v>6</v>
      </c>
      <c r="J3" s="27">
        <v>1</v>
      </c>
      <c r="K3" s="27"/>
      <c r="L3" s="27"/>
      <c r="M3" s="27">
        <v>1</v>
      </c>
      <c r="N3" s="27"/>
      <c r="O3" s="27">
        <v>660.12</v>
      </c>
      <c r="P3" s="27"/>
      <c r="Q3" s="27"/>
      <c r="R3" s="20">
        <f>(C3*100)+(D3*150)+(E3*60)+(F3*40)+(G3*120)+(H3*75)+(I3*360)+(J3*960)+(K3*550)+(L3*1035)+(M3*135)+(N3*285)+O3+P3+Q3+(B3*80)</f>
        <v>4215.12</v>
      </c>
    </row>
    <row r="4" spans="1:20" x14ac:dyDescent="0.2">
      <c r="A4" s="10" t="s">
        <v>31</v>
      </c>
      <c r="B4" s="10"/>
      <c r="C4" s="2"/>
      <c r="D4" s="2">
        <v>1</v>
      </c>
      <c r="E4" s="2">
        <v>12</v>
      </c>
      <c r="F4" s="2">
        <v>2</v>
      </c>
      <c r="G4" s="2">
        <v>10</v>
      </c>
      <c r="H4" s="2"/>
      <c r="I4" s="2">
        <v>3</v>
      </c>
      <c r="J4" s="2"/>
      <c r="K4" s="2">
        <v>1</v>
      </c>
      <c r="L4" s="2"/>
      <c r="M4" s="2"/>
      <c r="N4" s="2">
        <v>1</v>
      </c>
      <c r="O4" s="2">
        <v>724.15</v>
      </c>
      <c r="P4" s="2">
        <v>1330</v>
      </c>
      <c r="Q4" s="2"/>
      <c r="R4" s="20">
        <f t="shared" ref="R4:R10" si="0">(C4*100)+(D4*150)+(E4*60)+(F4*40)+(G4*120)+(H4*75)+(I4*360)+(J4*960)+(K4*550)+(L4*1035)+(M4*135)+(N4*285)+O4+P4+Q4+(B4*80)</f>
        <v>6119.15</v>
      </c>
    </row>
    <row r="5" spans="1:20" x14ac:dyDescent="0.2">
      <c r="A5" s="10" t="s">
        <v>32</v>
      </c>
      <c r="B5" s="10"/>
      <c r="C5" s="2"/>
      <c r="D5" s="2"/>
      <c r="E5" s="2">
        <v>4</v>
      </c>
      <c r="F5" s="2"/>
      <c r="G5" s="2">
        <v>6</v>
      </c>
      <c r="H5" s="2">
        <v>2</v>
      </c>
      <c r="I5" s="2">
        <v>9</v>
      </c>
      <c r="J5" s="2"/>
      <c r="K5" s="2">
        <v>1</v>
      </c>
      <c r="L5" s="2"/>
      <c r="M5" s="2"/>
      <c r="N5" s="2">
        <v>2</v>
      </c>
      <c r="O5" s="2">
        <v>1687.17</v>
      </c>
      <c r="P5" s="2"/>
      <c r="Q5" s="2"/>
      <c r="R5" s="20">
        <f t="shared" si="0"/>
        <v>7157.17</v>
      </c>
    </row>
    <row r="6" spans="1:20" x14ac:dyDescent="0.2">
      <c r="A6" s="10" t="s">
        <v>34</v>
      </c>
      <c r="B6" s="10"/>
      <c r="C6" s="2"/>
      <c r="D6" s="2"/>
      <c r="E6" s="2">
        <v>1</v>
      </c>
      <c r="F6" s="2"/>
      <c r="G6" s="2">
        <v>8</v>
      </c>
      <c r="H6" s="2"/>
      <c r="I6" s="2">
        <v>2</v>
      </c>
      <c r="J6" s="2"/>
      <c r="K6" s="2">
        <v>1</v>
      </c>
      <c r="L6" s="2"/>
      <c r="M6" s="2"/>
      <c r="N6" s="2">
        <v>2</v>
      </c>
      <c r="O6" s="2">
        <v>1184.6400000000001</v>
      </c>
      <c r="P6" s="2"/>
      <c r="Q6" s="2"/>
      <c r="R6" s="20">
        <f t="shared" si="0"/>
        <v>4044.6400000000003</v>
      </c>
    </row>
    <row r="7" spans="1:20" x14ac:dyDescent="0.2">
      <c r="A7" s="10" t="s">
        <v>36</v>
      </c>
      <c r="B7" s="10"/>
      <c r="C7" s="2"/>
      <c r="D7" s="2"/>
      <c r="E7" s="2">
        <v>4</v>
      </c>
      <c r="F7" s="2"/>
      <c r="G7" s="2">
        <v>7</v>
      </c>
      <c r="H7" s="2">
        <v>1</v>
      </c>
      <c r="I7" s="2">
        <v>10</v>
      </c>
      <c r="J7" s="2"/>
      <c r="K7" s="2"/>
      <c r="L7" s="2"/>
      <c r="M7" s="2"/>
      <c r="N7" s="2"/>
      <c r="O7" s="2">
        <v>1970.73</v>
      </c>
      <c r="P7" s="2"/>
      <c r="Q7" s="2"/>
      <c r="R7" s="20">
        <f t="shared" si="0"/>
        <v>6725.73</v>
      </c>
    </row>
    <row r="8" spans="1:20" x14ac:dyDescent="0.2">
      <c r="A8" s="10" t="s">
        <v>37</v>
      </c>
      <c r="B8" s="10"/>
      <c r="C8" s="2">
        <v>17</v>
      </c>
      <c r="D8" s="2"/>
      <c r="E8" s="2">
        <v>92</v>
      </c>
      <c r="F8" s="2"/>
      <c r="G8" s="2">
        <v>1</v>
      </c>
      <c r="H8" s="2"/>
      <c r="I8" s="2">
        <v>1</v>
      </c>
      <c r="J8" s="2"/>
      <c r="K8" s="2">
        <v>1</v>
      </c>
      <c r="L8" s="2"/>
      <c r="M8" s="2"/>
      <c r="N8" s="2">
        <v>1</v>
      </c>
      <c r="O8" s="2">
        <v>1579.04</v>
      </c>
      <c r="P8" s="2"/>
      <c r="Q8" s="2"/>
      <c r="R8" s="20">
        <f t="shared" si="0"/>
        <v>10114.040000000001</v>
      </c>
    </row>
    <row r="9" spans="1:20" x14ac:dyDescent="0.2">
      <c r="A9" s="10" t="s">
        <v>38</v>
      </c>
      <c r="B9" s="10"/>
      <c r="C9" s="2">
        <v>1</v>
      </c>
      <c r="D9" s="2"/>
      <c r="E9" s="2">
        <v>10</v>
      </c>
      <c r="F9" s="2"/>
      <c r="G9" s="2">
        <v>3</v>
      </c>
      <c r="H9" s="2"/>
      <c r="I9" s="2">
        <v>2</v>
      </c>
      <c r="J9" s="2"/>
      <c r="K9" s="2"/>
      <c r="L9" s="2"/>
      <c r="M9" s="2"/>
      <c r="N9" s="2"/>
      <c r="O9" s="2">
        <v>2042.02</v>
      </c>
      <c r="P9" s="2"/>
      <c r="Q9" s="2"/>
      <c r="R9" s="20">
        <f t="shared" si="0"/>
        <v>3822.02</v>
      </c>
    </row>
    <row r="10" spans="1:20" x14ac:dyDescent="0.2">
      <c r="A10" s="10" t="s">
        <v>39</v>
      </c>
      <c r="B10" s="10"/>
      <c r="C10" s="2">
        <v>68</v>
      </c>
      <c r="D10" s="2">
        <v>1</v>
      </c>
      <c r="E10" s="2">
        <v>10</v>
      </c>
      <c r="F10" s="2"/>
      <c r="G10" s="2">
        <v>12</v>
      </c>
      <c r="H10" s="2"/>
      <c r="I10" s="2">
        <v>4</v>
      </c>
      <c r="J10" s="2">
        <v>1</v>
      </c>
      <c r="K10" s="2"/>
      <c r="L10" s="2"/>
      <c r="M10" s="2"/>
      <c r="N10" s="2"/>
      <c r="O10" s="2">
        <v>3287.79</v>
      </c>
      <c r="P10" s="2">
        <v>140</v>
      </c>
      <c r="Q10" s="2"/>
      <c r="R10" s="20">
        <f t="shared" si="0"/>
        <v>14817.79</v>
      </c>
    </row>
    <row r="11" spans="1:20" x14ac:dyDescent="0.2">
      <c r="A11" s="10" t="s">
        <v>41</v>
      </c>
      <c r="B11" s="2"/>
      <c r="C11" s="2">
        <v>97</v>
      </c>
      <c r="D11" s="2"/>
      <c r="E11" s="2">
        <v>8</v>
      </c>
      <c r="F11" s="2"/>
      <c r="G11" s="2">
        <v>5</v>
      </c>
      <c r="H11" s="2">
        <v>1</v>
      </c>
      <c r="I11" s="2">
        <v>6</v>
      </c>
      <c r="J11" s="2"/>
      <c r="K11" s="2"/>
      <c r="L11" s="2"/>
      <c r="M11" s="2"/>
      <c r="N11" s="2"/>
      <c r="O11" s="2">
        <v>3436.15</v>
      </c>
      <c r="P11" s="2">
        <v>70</v>
      </c>
      <c r="Q11" s="2"/>
      <c r="R11" s="20">
        <f t="shared" ref="R11:R21" si="1">(C11*100)+(D11*150)+(E11*60)+(F11*40)+(G11*120)+(H11*75)+(I11*360)+(J11*960)+(K11*550)+(L11*1035)+(M11*135)+(N11*285)+O11+P11+Q11+(B11*80)</f>
        <v>16521.150000000001</v>
      </c>
      <c r="S11" s="5"/>
      <c r="T11" s="5"/>
    </row>
    <row r="12" spans="1:20" x14ac:dyDescent="0.2">
      <c r="A12" s="10" t="s">
        <v>42</v>
      </c>
      <c r="B12" s="2"/>
      <c r="C12" s="2"/>
      <c r="D12" s="2"/>
      <c r="E12" s="2"/>
      <c r="F12" s="2"/>
      <c r="G12" s="2">
        <v>3</v>
      </c>
      <c r="H12" s="2"/>
      <c r="I12" s="2">
        <v>3</v>
      </c>
      <c r="J12" s="2">
        <v>2</v>
      </c>
      <c r="K12" s="2"/>
      <c r="L12" s="2"/>
      <c r="M12" s="2"/>
      <c r="N12" s="2"/>
      <c r="O12" s="2">
        <v>5567.94</v>
      </c>
      <c r="P12" s="2">
        <v>560</v>
      </c>
      <c r="Q12" s="2"/>
      <c r="R12" s="20">
        <f t="shared" si="1"/>
        <v>9487.9399999999987</v>
      </c>
      <c r="S12" s="5"/>
      <c r="T12" s="5"/>
    </row>
    <row r="13" spans="1:20" x14ac:dyDescent="0.2">
      <c r="A13" s="10" t="s">
        <v>43</v>
      </c>
      <c r="B13" s="2"/>
      <c r="C13" s="2"/>
      <c r="D13" s="2"/>
      <c r="E13" s="2">
        <v>3</v>
      </c>
      <c r="F13" s="2">
        <v>1</v>
      </c>
      <c r="G13" s="2">
        <v>8</v>
      </c>
      <c r="H13" s="2"/>
      <c r="I13" s="2">
        <v>7</v>
      </c>
      <c r="J13" s="2"/>
      <c r="K13" s="2"/>
      <c r="L13" s="2"/>
      <c r="M13" s="2"/>
      <c r="N13" s="2"/>
      <c r="O13" s="2">
        <v>2050.96</v>
      </c>
      <c r="P13" s="2">
        <v>70</v>
      </c>
      <c r="Q13" s="2"/>
      <c r="R13" s="20">
        <f t="shared" si="1"/>
        <v>5820.96</v>
      </c>
      <c r="S13" s="5"/>
      <c r="T13" s="5"/>
    </row>
    <row r="14" spans="1:20" x14ac:dyDescent="0.2">
      <c r="A14" s="10" t="s">
        <v>44</v>
      </c>
      <c r="B14" s="2"/>
      <c r="C14" s="2"/>
      <c r="D14" s="2"/>
      <c r="E14" s="2">
        <v>11</v>
      </c>
      <c r="F14" s="2">
        <v>1</v>
      </c>
      <c r="G14" s="2">
        <v>2</v>
      </c>
      <c r="H14" s="2"/>
      <c r="I14" s="2">
        <v>6</v>
      </c>
      <c r="J14" s="2"/>
      <c r="K14" s="2"/>
      <c r="L14" s="2"/>
      <c r="M14" s="2"/>
      <c r="N14" s="2"/>
      <c r="O14" s="2">
        <v>2207.0100000000002</v>
      </c>
      <c r="P14" s="2">
        <v>140</v>
      </c>
      <c r="Q14" s="2">
        <v>600</v>
      </c>
      <c r="R14" s="20">
        <f t="shared" si="1"/>
        <v>6047.01</v>
      </c>
      <c r="S14" s="5"/>
      <c r="T14" s="5"/>
    </row>
    <row r="15" spans="1:20" x14ac:dyDescent="0.2">
      <c r="A15" s="10" t="s">
        <v>45</v>
      </c>
      <c r="B15" s="2"/>
      <c r="C15" s="2"/>
      <c r="D15" s="2">
        <v>1</v>
      </c>
      <c r="E15" s="2">
        <v>5</v>
      </c>
      <c r="F15" s="2"/>
      <c r="G15" s="2"/>
      <c r="H15" s="2">
        <v>1</v>
      </c>
      <c r="I15" s="2">
        <v>4</v>
      </c>
      <c r="J15" s="2">
        <v>1</v>
      </c>
      <c r="K15" s="2"/>
      <c r="L15" s="2"/>
      <c r="M15" s="2"/>
      <c r="N15" s="2"/>
      <c r="O15" s="2"/>
      <c r="P15" s="2"/>
      <c r="Q15" s="2"/>
      <c r="R15" s="20">
        <f t="shared" si="1"/>
        <v>2925</v>
      </c>
      <c r="S15" s="5"/>
      <c r="T15" s="5"/>
    </row>
    <row r="16" spans="1:20" x14ac:dyDescent="0.2">
      <c r="A16" s="10" t="s">
        <v>46</v>
      </c>
      <c r="B16" s="2"/>
      <c r="C16" s="2"/>
      <c r="D16" s="2"/>
      <c r="E16" s="2">
        <v>3</v>
      </c>
      <c r="F16" s="2"/>
      <c r="G16" s="2">
        <v>10</v>
      </c>
      <c r="H16" s="2">
        <v>1</v>
      </c>
      <c r="I16" s="2">
        <v>4</v>
      </c>
      <c r="J16" s="2">
        <v>1</v>
      </c>
      <c r="K16" s="2"/>
      <c r="L16" s="2"/>
      <c r="M16" s="2"/>
      <c r="N16" s="2"/>
      <c r="O16" s="2"/>
      <c r="P16" s="2">
        <v>70</v>
      </c>
      <c r="Q16" s="2"/>
      <c r="R16" s="20">
        <f t="shared" si="1"/>
        <v>3925</v>
      </c>
      <c r="S16" s="5"/>
      <c r="T16" s="5"/>
    </row>
    <row r="17" spans="1:20" x14ac:dyDescent="0.2">
      <c r="A17" s="10" t="s">
        <v>47</v>
      </c>
      <c r="B17" s="2"/>
      <c r="C17" s="2"/>
      <c r="D17" s="2"/>
      <c r="E17" s="2">
        <v>6</v>
      </c>
      <c r="F17" s="2">
        <v>1</v>
      </c>
      <c r="G17" s="2">
        <v>4</v>
      </c>
      <c r="H17" s="2">
        <v>1</v>
      </c>
      <c r="I17" s="2">
        <v>5</v>
      </c>
      <c r="J17" s="2"/>
      <c r="K17" s="2"/>
      <c r="L17" s="2"/>
      <c r="M17" s="2"/>
      <c r="N17" s="2"/>
      <c r="O17" s="2"/>
      <c r="P17" s="2">
        <v>140</v>
      </c>
      <c r="Q17" s="2"/>
      <c r="R17" s="20">
        <f t="shared" si="1"/>
        <v>2895</v>
      </c>
      <c r="S17" s="5"/>
      <c r="T17" s="5"/>
    </row>
    <row r="18" spans="1:20" x14ac:dyDescent="0.2">
      <c r="A18" s="10" t="s">
        <v>48</v>
      </c>
      <c r="B18" s="2"/>
      <c r="C18" s="2"/>
      <c r="D18" s="2"/>
      <c r="E18" s="2">
        <v>1</v>
      </c>
      <c r="F18" s="2"/>
      <c r="G18" s="2">
        <v>6</v>
      </c>
      <c r="H18" s="2"/>
      <c r="I18" s="2">
        <v>6</v>
      </c>
      <c r="J18" s="2">
        <v>1</v>
      </c>
      <c r="K18" s="2"/>
      <c r="L18" s="2"/>
      <c r="M18" s="2"/>
      <c r="N18" s="2"/>
      <c r="O18" s="2"/>
      <c r="P18" s="2">
        <v>280</v>
      </c>
      <c r="Q18" s="2"/>
      <c r="R18" s="20">
        <f t="shared" si="1"/>
        <v>4180</v>
      </c>
      <c r="S18" s="5"/>
      <c r="T18" s="5"/>
    </row>
    <row r="19" spans="1:20" x14ac:dyDescent="0.2">
      <c r="A19" s="10" t="s">
        <v>49</v>
      </c>
      <c r="B19" s="2"/>
      <c r="C19" s="2"/>
      <c r="D19" s="2"/>
      <c r="E19" s="2">
        <v>7</v>
      </c>
      <c r="F19" s="2">
        <v>1</v>
      </c>
      <c r="G19" s="2">
        <v>2</v>
      </c>
      <c r="H19" s="2"/>
      <c r="I19" s="2"/>
      <c r="J19" s="2"/>
      <c r="K19" s="2"/>
      <c r="L19" s="2"/>
      <c r="M19" s="2"/>
      <c r="N19" s="2"/>
      <c r="O19" s="2">
        <v>1710.5</v>
      </c>
      <c r="P19" s="2"/>
      <c r="Q19" s="2"/>
      <c r="R19" s="20">
        <f t="shared" si="1"/>
        <v>2410.5</v>
      </c>
      <c r="S19" s="5"/>
      <c r="T19" s="5"/>
    </row>
    <row r="20" spans="1:20" x14ac:dyDescent="0.2">
      <c r="A20" s="10" t="s">
        <v>50</v>
      </c>
      <c r="B20" s="2"/>
      <c r="C20" s="2"/>
      <c r="D20" s="2"/>
      <c r="E20" s="2">
        <v>4</v>
      </c>
      <c r="F20" s="2"/>
      <c r="G20" s="2">
        <v>5</v>
      </c>
      <c r="H20" s="2">
        <v>1</v>
      </c>
      <c r="I20" s="2">
        <v>5</v>
      </c>
      <c r="J20" s="2"/>
      <c r="K20" s="2"/>
      <c r="L20" s="2"/>
      <c r="M20" s="2"/>
      <c r="N20" s="2"/>
      <c r="O20" s="2">
        <v>5396</v>
      </c>
      <c r="P20" s="2">
        <v>70</v>
      </c>
      <c r="Q20" s="2"/>
      <c r="R20" s="20">
        <f t="shared" si="1"/>
        <v>8181</v>
      </c>
      <c r="S20" s="5"/>
      <c r="T20" s="5"/>
    </row>
    <row r="21" spans="1:20" x14ac:dyDescent="0.2">
      <c r="A21" s="10" t="s">
        <v>51</v>
      </c>
      <c r="B21" s="2">
        <v>3</v>
      </c>
      <c r="C21" s="2"/>
      <c r="D21" s="2"/>
      <c r="E21" s="2">
        <v>4</v>
      </c>
      <c r="F21" s="2"/>
      <c r="G21" s="2">
        <v>8</v>
      </c>
      <c r="H21" s="2">
        <v>1</v>
      </c>
      <c r="I21" s="2">
        <v>2</v>
      </c>
      <c r="J21" s="2"/>
      <c r="K21" s="2"/>
      <c r="L21" s="2"/>
      <c r="M21" s="2"/>
      <c r="N21" s="2"/>
      <c r="O21" s="2">
        <v>5483.5</v>
      </c>
      <c r="P21" s="2">
        <v>70</v>
      </c>
      <c r="Q21" s="2"/>
      <c r="R21" s="20">
        <f t="shared" si="1"/>
        <v>7788.5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s="22" customForma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0"/>
      <c r="S25" s="21"/>
      <c r="T25" s="21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 t="shared" ref="B28:J28" si="2">SUM(B3:B27)</f>
        <v>3</v>
      </c>
      <c r="C28" s="2">
        <f t="shared" si="2"/>
        <v>183</v>
      </c>
      <c r="D28" s="2">
        <f t="shared" si="2"/>
        <v>3</v>
      </c>
      <c r="E28" s="2">
        <f t="shared" si="2"/>
        <v>186</v>
      </c>
      <c r="F28" s="2">
        <f t="shared" si="2"/>
        <v>6</v>
      </c>
      <c r="G28" s="2">
        <f t="shared" si="2"/>
        <v>102</v>
      </c>
      <c r="H28" s="2">
        <f t="shared" si="2"/>
        <v>9</v>
      </c>
      <c r="I28" s="2">
        <f t="shared" si="2"/>
        <v>85</v>
      </c>
      <c r="J28" s="2">
        <f t="shared" si="2"/>
        <v>7</v>
      </c>
      <c r="K28" s="2">
        <f t="shared" ref="K28:R28" si="3">SUM(K3:K27)</f>
        <v>4</v>
      </c>
      <c r="L28" s="2">
        <f t="shared" si="3"/>
        <v>0</v>
      </c>
      <c r="M28" s="2">
        <f t="shared" si="3"/>
        <v>1</v>
      </c>
      <c r="N28" s="2">
        <f t="shared" si="3"/>
        <v>6</v>
      </c>
      <c r="O28" s="2">
        <f t="shared" si="3"/>
        <v>38987.72</v>
      </c>
      <c r="P28" s="2">
        <f t="shared" si="3"/>
        <v>2940</v>
      </c>
      <c r="Q28" s="2">
        <f t="shared" si="3"/>
        <v>600</v>
      </c>
      <c r="R28" s="6">
        <f t="shared" si="3"/>
        <v>127197.72</v>
      </c>
      <c r="T28" s="5">
        <f>SUM(R19:R27)</f>
        <v>18380</v>
      </c>
    </row>
  </sheetData>
  <mergeCells count="1">
    <mergeCell ref="C1:P1"/>
  </mergeCells>
  <phoneticPr fontId="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A8B96-0244-4E23-9C06-7B1FB1343452}">
  <dimension ref="A1:T28"/>
  <sheetViews>
    <sheetView zoomScaleNormal="100" workbookViewId="0">
      <selection activeCell="E13" sqref="E13"/>
    </sheetView>
  </sheetViews>
  <sheetFormatPr defaultRowHeight="14.25" x14ac:dyDescent="0.2"/>
  <cols>
    <col min="1" max="1" width="12.875" customWidth="1"/>
    <col min="2" max="2" width="8.62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27"/>
      <c r="D3" s="27"/>
      <c r="E3" s="28">
        <v>4</v>
      </c>
      <c r="F3" s="27"/>
      <c r="G3" s="27">
        <v>2</v>
      </c>
      <c r="H3" s="27"/>
      <c r="I3" s="27"/>
      <c r="J3" s="27"/>
      <c r="K3" s="27"/>
      <c r="L3" s="27"/>
      <c r="M3" s="27"/>
      <c r="N3" s="27"/>
      <c r="O3" s="29">
        <v>1350.1</v>
      </c>
      <c r="P3" s="27">
        <v>70</v>
      </c>
      <c r="Q3" s="27"/>
      <c r="R3" s="20">
        <f>(C3*100)+(D3*150)+(E3*60)+(F3*40)+(G3*120)+(H3*75)+(I3*360)+(J3*960)+(K3*550)+(L3*1035)+(M3*135)+(N3*285)+O3+P3+Q3+(B3*80)</f>
        <v>1900.1</v>
      </c>
    </row>
    <row r="4" spans="1:20" x14ac:dyDescent="0.2">
      <c r="A4" s="10" t="s">
        <v>31</v>
      </c>
      <c r="B4" s="10"/>
      <c r="C4" s="2"/>
      <c r="D4" s="2"/>
      <c r="E4" s="2">
        <v>6</v>
      </c>
      <c r="F4" s="2"/>
      <c r="G4" s="2">
        <v>4</v>
      </c>
      <c r="H4" s="2"/>
      <c r="I4" s="2"/>
      <c r="J4" s="2"/>
      <c r="K4" s="2"/>
      <c r="L4" s="2"/>
      <c r="M4" s="2"/>
      <c r="N4" s="2"/>
      <c r="O4" s="2">
        <v>7386.01</v>
      </c>
      <c r="P4" s="2">
        <v>1190</v>
      </c>
      <c r="Q4" s="2"/>
      <c r="R4" s="20">
        <f t="shared" ref="R4:R9" si="0">(C4*100)+(D4*150)+(E4*60)+(F4*40)+(G4*120)+(H4*75)+(I4*360)+(J4*960)+(K4*550)+(L4*1035)+(M4*135)+(N4*285)+O4+P4+Q4+(B4*80)</f>
        <v>9416.01</v>
      </c>
    </row>
    <row r="5" spans="1:20" x14ac:dyDescent="0.2">
      <c r="A5" s="10" t="s">
        <v>32</v>
      </c>
      <c r="B5" s="10"/>
      <c r="C5" s="2"/>
      <c r="D5" s="2"/>
      <c r="E5" s="2">
        <v>1</v>
      </c>
      <c r="F5" s="2"/>
      <c r="G5" s="2">
        <v>3</v>
      </c>
      <c r="H5" s="2"/>
      <c r="I5" s="2"/>
      <c r="J5" s="2"/>
      <c r="K5" s="2"/>
      <c r="L5" s="2"/>
      <c r="M5" s="2"/>
      <c r="N5" s="2"/>
      <c r="O5" s="31">
        <v>1524.1</v>
      </c>
      <c r="P5" s="2">
        <v>210</v>
      </c>
      <c r="Q5" s="2"/>
      <c r="R5" s="20">
        <f t="shared" si="0"/>
        <v>2154.1</v>
      </c>
    </row>
    <row r="6" spans="1:20" x14ac:dyDescent="0.2">
      <c r="A6" s="10" t="s">
        <v>34</v>
      </c>
      <c r="B6" s="10"/>
      <c r="C6" s="2"/>
      <c r="D6" s="2"/>
      <c r="E6" s="2">
        <v>1</v>
      </c>
      <c r="F6" s="2"/>
      <c r="G6" s="2">
        <v>2</v>
      </c>
      <c r="H6" s="2"/>
      <c r="I6" s="2"/>
      <c r="J6" s="2"/>
      <c r="K6" s="2"/>
      <c r="L6" s="2"/>
      <c r="M6" s="2"/>
      <c r="N6" s="2"/>
      <c r="O6" s="2">
        <v>1425.81</v>
      </c>
      <c r="P6" s="2"/>
      <c r="Q6" s="2"/>
      <c r="R6" s="20">
        <f t="shared" si="0"/>
        <v>1725.81</v>
      </c>
    </row>
    <row r="7" spans="1:20" x14ac:dyDescent="0.2">
      <c r="A7" s="10" t="s">
        <v>36</v>
      </c>
      <c r="B7" s="10"/>
      <c r="C7" s="2"/>
      <c r="D7" s="2"/>
      <c r="E7" s="2">
        <v>2</v>
      </c>
      <c r="F7" s="2"/>
      <c r="G7" s="2">
        <v>2</v>
      </c>
      <c r="H7" s="2"/>
      <c r="I7" s="2"/>
      <c r="J7" s="2"/>
      <c r="K7" s="2"/>
      <c r="L7" s="2"/>
      <c r="M7" s="2"/>
      <c r="N7" s="2"/>
      <c r="O7" s="2">
        <v>2005.51</v>
      </c>
      <c r="P7" s="2"/>
      <c r="Q7" s="2"/>
      <c r="R7" s="20">
        <f t="shared" si="0"/>
        <v>2365.5100000000002</v>
      </c>
    </row>
    <row r="8" spans="1:20" x14ac:dyDescent="0.2">
      <c r="A8" s="10" t="s">
        <v>37</v>
      </c>
      <c r="B8" s="10"/>
      <c r="C8" s="2"/>
      <c r="D8" s="2"/>
      <c r="E8" s="2">
        <v>3</v>
      </c>
      <c r="F8" s="2"/>
      <c r="G8" s="2">
        <v>1</v>
      </c>
      <c r="H8" s="2"/>
      <c r="I8" s="2"/>
      <c r="J8" s="2"/>
      <c r="K8" s="2"/>
      <c r="L8" s="2"/>
      <c r="M8" s="2"/>
      <c r="N8" s="2"/>
      <c r="O8" s="2">
        <v>1076.56</v>
      </c>
      <c r="P8" s="2"/>
      <c r="Q8" s="2"/>
      <c r="R8" s="20">
        <f t="shared" si="0"/>
        <v>1376.56</v>
      </c>
    </row>
    <row r="9" spans="1:20" x14ac:dyDescent="0.2">
      <c r="A9" s="10" t="s">
        <v>38</v>
      </c>
      <c r="B9" s="10"/>
      <c r="C9" s="2"/>
      <c r="D9" s="2"/>
      <c r="E9" s="2">
        <v>6</v>
      </c>
      <c r="F9" s="2"/>
      <c r="G9" s="2">
        <v>3</v>
      </c>
      <c r="H9" s="2"/>
      <c r="I9" s="2"/>
      <c r="J9" s="2"/>
      <c r="K9" s="2"/>
      <c r="L9" s="2"/>
      <c r="M9" s="2"/>
      <c r="N9" s="2"/>
      <c r="O9" s="2">
        <v>1102.05</v>
      </c>
      <c r="P9" s="2">
        <v>70</v>
      </c>
      <c r="Q9" s="2"/>
      <c r="R9" s="20">
        <f t="shared" si="0"/>
        <v>1892.05</v>
      </c>
    </row>
    <row r="10" spans="1:20" x14ac:dyDescent="0.2">
      <c r="A10" s="10" t="s">
        <v>39</v>
      </c>
      <c r="B10" s="10"/>
      <c r="C10" s="2"/>
      <c r="D10" s="2"/>
      <c r="E10" s="2"/>
      <c r="F10" s="2"/>
      <c r="G10" s="2">
        <v>5</v>
      </c>
      <c r="H10" s="2"/>
      <c r="I10" s="2">
        <v>3</v>
      </c>
      <c r="J10" s="2"/>
      <c r="K10" s="2"/>
      <c r="L10" s="2"/>
      <c r="M10" s="2"/>
      <c r="N10" s="2"/>
      <c r="O10" s="31">
        <v>2236.6</v>
      </c>
      <c r="P10" s="2"/>
      <c r="Q10" s="2"/>
      <c r="R10" s="20">
        <f t="shared" ref="R10:R21" si="1">(C10*100)+(D10*150)+(E10*60)+(F10*40)+(G10*120)+(H10*75)+(I10*360)+(J10*960)+(K10*550)+(L10*1035)+(M10*135)+(N10*285)+O10+P10+Q10+(B10*80)</f>
        <v>3916.6</v>
      </c>
    </row>
    <row r="11" spans="1:20" x14ac:dyDescent="0.2">
      <c r="A11" s="10" t="s">
        <v>41</v>
      </c>
      <c r="B11" s="2"/>
      <c r="C11" s="2"/>
      <c r="D11" s="2"/>
      <c r="E11" s="2">
        <v>5</v>
      </c>
      <c r="F11" s="2"/>
      <c r="G11" s="2"/>
      <c r="H11" s="2"/>
      <c r="I11" s="2">
        <v>1</v>
      </c>
      <c r="J11" s="2"/>
      <c r="K11" s="2"/>
      <c r="L11" s="2"/>
      <c r="M11" s="2"/>
      <c r="N11" s="2"/>
      <c r="O11" s="31">
        <v>3808.8</v>
      </c>
      <c r="P11" s="2"/>
      <c r="Q11" s="2"/>
      <c r="R11" s="20">
        <f t="shared" si="1"/>
        <v>4468.8</v>
      </c>
      <c r="S11" s="5"/>
      <c r="T11" s="5"/>
    </row>
    <row r="12" spans="1:20" x14ac:dyDescent="0.2">
      <c r="A12" s="10" t="s">
        <v>42</v>
      </c>
      <c r="B12" s="2"/>
      <c r="C12" s="2"/>
      <c r="D12" s="2"/>
      <c r="E12" s="2">
        <v>36</v>
      </c>
      <c r="F12" s="2"/>
      <c r="G12" s="2">
        <v>3</v>
      </c>
      <c r="H12" s="2"/>
      <c r="I12" s="2"/>
      <c r="J12" s="2"/>
      <c r="K12" s="2"/>
      <c r="L12" s="2"/>
      <c r="M12" s="2"/>
      <c r="N12" s="2"/>
      <c r="O12" s="2">
        <v>3066.54</v>
      </c>
      <c r="P12" s="2"/>
      <c r="Q12" s="2"/>
      <c r="R12" s="20">
        <f t="shared" si="1"/>
        <v>5586.54</v>
      </c>
      <c r="S12" s="5"/>
      <c r="T12" s="5"/>
    </row>
    <row r="13" spans="1:20" x14ac:dyDescent="0.2">
      <c r="A13" s="10" t="s">
        <v>43</v>
      </c>
      <c r="B13" s="2"/>
      <c r="C13" s="2">
        <v>70</v>
      </c>
      <c r="D13" s="2"/>
      <c r="E13" s="2">
        <v>8</v>
      </c>
      <c r="F13" s="2"/>
      <c r="G13" s="2">
        <v>5</v>
      </c>
      <c r="H13" s="2"/>
      <c r="I13" s="2"/>
      <c r="J13" s="2"/>
      <c r="K13" s="2"/>
      <c r="L13" s="2"/>
      <c r="M13" s="2"/>
      <c r="N13" s="2"/>
      <c r="O13" s="2">
        <v>3209.02</v>
      </c>
      <c r="P13" s="2"/>
      <c r="Q13" s="2"/>
      <c r="R13" s="20">
        <f t="shared" si="1"/>
        <v>11289.02</v>
      </c>
      <c r="S13" s="5"/>
      <c r="T13" s="5"/>
    </row>
    <row r="14" spans="1:20" x14ac:dyDescent="0.2">
      <c r="A14" s="10" t="s">
        <v>44</v>
      </c>
      <c r="B14" s="2">
        <v>170</v>
      </c>
      <c r="C14" s="2">
        <v>32</v>
      </c>
      <c r="D14" s="2"/>
      <c r="E14" s="2">
        <v>3</v>
      </c>
      <c r="F14" s="2"/>
      <c r="G14" s="2">
        <v>2</v>
      </c>
      <c r="H14" s="2"/>
      <c r="I14" s="2">
        <v>1</v>
      </c>
      <c r="J14" s="2"/>
      <c r="K14" s="2"/>
      <c r="L14" s="2"/>
      <c r="M14" s="2"/>
      <c r="N14" s="2">
        <v>2</v>
      </c>
      <c r="O14" s="31">
        <v>2496.3000000000002</v>
      </c>
      <c r="P14" s="2"/>
      <c r="Q14" s="2"/>
      <c r="R14" s="20">
        <f t="shared" si="1"/>
        <v>20646.3</v>
      </c>
      <c r="S14" s="5"/>
      <c r="T14" s="5"/>
    </row>
    <row r="15" spans="1:20" x14ac:dyDescent="0.2">
      <c r="A15" s="10" t="s">
        <v>45</v>
      </c>
      <c r="B15" s="2"/>
      <c r="C15" s="2"/>
      <c r="D15" s="2"/>
      <c r="E15" s="2">
        <v>100</v>
      </c>
      <c r="F15" s="2"/>
      <c r="G15" s="2">
        <v>2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0">
        <f t="shared" si="1"/>
        <v>6240</v>
      </c>
      <c r="S15" s="5"/>
      <c r="T15" s="5"/>
    </row>
    <row r="16" spans="1:20" x14ac:dyDescent="0.2">
      <c r="A16" s="10" t="s">
        <v>46</v>
      </c>
      <c r="B16" s="2"/>
      <c r="C16" s="2"/>
      <c r="D16" s="2"/>
      <c r="E16" s="2">
        <v>3</v>
      </c>
      <c r="F16" s="2"/>
      <c r="G16" s="2">
        <v>4</v>
      </c>
      <c r="H16" s="2"/>
      <c r="I16" s="2">
        <v>2</v>
      </c>
      <c r="J16" s="2"/>
      <c r="K16" s="2"/>
      <c r="L16" s="2"/>
      <c r="M16" s="2"/>
      <c r="N16" s="2"/>
      <c r="O16" s="2"/>
      <c r="P16" s="2"/>
      <c r="Q16" s="2"/>
      <c r="R16" s="9">
        <f t="shared" si="1"/>
        <v>1380</v>
      </c>
      <c r="S16" s="5"/>
      <c r="T16" s="5"/>
    </row>
    <row r="17" spans="1:20" ht="15" customHeight="1" x14ac:dyDescent="0.2">
      <c r="A17" s="10" t="s">
        <v>47</v>
      </c>
      <c r="B17" s="2"/>
      <c r="C17" s="2"/>
      <c r="D17" s="2"/>
      <c r="E17" s="2">
        <v>6</v>
      </c>
      <c r="F17" s="2"/>
      <c r="G17" s="2">
        <v>1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9">
        <f t="shared" si="1"/>
        <v>480</v>
      </c>
      <c r="S17" s="5"/>
      <c r="T17" s="5"/>
    </row>
    <row r="18" spans="1:20" x14ac:dyDescent="0.2">
      <c r="A18" s="10" t="s">
        <v>48</v>
      </c>
      <c r="B18" s="2"/>
      <c r="C18" s="2"/>
      <c r="D18" s="2"/>
      <c r="E18" s="2"/>
      <c r="F18" s="2"/>
      <c r="G18" s="2">
        <v>3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9">
        <f t="shared" si="1"/>
        <v>360</v>
      </c>
      <c r="S18" s="5"/>
      <c r="T18" s="5"/>
    </row>
    <row r="19" spans="1:20" x14ac:dyDescent="0.2">
      <c r="A19" s="10" t="s">
        <v>49</v>
      </c>
      <c r="B19" s="2"/>
      <c r="C19" s="2"/>
      <c r="D19" s="2"/>
      <c r="E19" s="2">
        <v>4</v>
      </c>
      <c r="F19" s="2"/>
      <c r="G19" s="2"/>
      <c r="H19" s="2"/>
      <c r="I19" s="2">
        <v>2</v>
      </c>
      <c r="J19" s="2"/>
      <c r="K19" s="2"/>
      <c r="L19" s="2"/>
      <c r="M19" s="2"/>
      <c r="N19" s="2"/>
      <c r="O19" s="2">
        <f>3839.5+275.5</f>
        <v>4115</v>
      </c>
      <c r="P19" s="2"/>
      <c r="Q19" s="2"/>
      <c r="R19" s="9">
        <f t="shared" si="1"/>
        <v>5075</v>
      </c>
      <c r="S19" s="5"/>
      <c r="T19" s="5"/>
    </row>
    <row r="20" spans="1:20" x14ac:dyDescent="0.2">
      <c r="A20" s="10" t="s">
        <v>50</v>
      </c>
      <c r="B20" s="2"/>
      <c r="C20" s="2"/>
      <c r="D20" s="2"/>
      <c r="E20" s="2">
        <v>5</v>
      </c>
      <c r="F20" s="2"/>
      <c r="G20" s="2">
        <v>6</v>
      </c>
      <c r="H20" s="2"/>
      <c r="I20" s="2"/>
      <c r="J20" s="2"/>
      <c r="K20" s="2"/>
      <c r="L20" s="2"/>
      <c r="M20" s="2"/>
      <c r="N20" s="2"/>
      <c r="O20" s="2">
        <v>6889.5</v>
      </c>
      <c r="P20" s="2"/>
      <c r="Q20" s="2"/>
      <c r="R20" s="9">
        <f t="shared" si="1"/>
        <v>7909.5</v>
      </c>
      <c r="S20" s="5"/>
      <c r="T20" s="5"/>
    </row>
    <row r="21" spans="1:20" x14ac:dyDescent="0.2">
      <c r="A21" s="10" t="s">
        <v>51</v>
      </c>
      <c r="B21" s="2"/>
      <c r="C21" s="2"/>
      <c r="D21" s="2"/>
      <c r="E21" s="2">
        <v>1</v>
      </c>
      <c r="F21" s="2"/>
      <c r="G21" s="2">
        <v>2</v>
      </c>
      <c r="H21" s="2"/>
      <c r="I21" s="2"/>
      <c r="J21" s="2"/>
      <c r="K21" s="2"/>
      <c r="L21" s="2"/>
      <c r="M21" s="2"/>
      <c r="N21" s="2"/>
      <c r="O21" s="2">
        <v>6672</v>
      </c>
      <c r="P21" s="2"/>
      <c r="Q21" s="2"/>
      <c r="R21" s="9">
        <f t="shared" si="1"/>
        <v>6972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s="22" customForma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0"/>
      <c r="S25" s="21"/>
      <c r="T25" s="21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 t="shared" ref="B28:J28" si="2">SUM(B3:B27)</f>
        <v>170</v>
      </c>
      <c r="C28" s="2">
        <f t="shared" si="2"/>
        <v>102</v>
      </c>
      <c r="D28" s="2">
        <f t="shared" si="2"/>
        <v>0</v>
      </c>
      <c r="E28" s="2">
        <f t="shared" si="2"/>
        <v>194</v>
      </c>
      <c r="F28" s="2">
        <f t="shared" si="2"/>
        <v>0</v>
      </c>
      <c r="G28" s="2">
        <f t="shared" si="2"/>
        <v>50</v>
      </c>
      <c r="H28" s="2">
        <f t="shared" si="2"/>
        <v>0</v>
      </c>
      <c r="I28" s="2">
        <f t="shared" si="2"/>
        <v>9</v>
      </c>
      <c r="J28" s="2">
        <f t="shared" si="2"/>
        <v>0</v>
      </c>
      <c r="K28" s="2">
        <f t="shared" ref="K28:Q28" si="3">SUM(K3:K27)</f>
        <v>0</v>
      </c>
      <c r="L28" s="2">
        <f t="shared" si="3"/>
        <v>0</v>
      </c>
      <c r="M28" s="2">
        <f t="shared" si="3"/>
        <v>0</v>
      </c>
      <c r="N28" s="2">
        <f t="shared" si="3"/>
        <v>2</v>
      </c>
      <c r="O28" s="31">
        <f>SUM(O3:O27)</f>
        <v>48363.899999999994</v>
      </c>
      <c r="P28" s="2">
        <f>SUM(P3:P27)</f>
        <v>1540</v>
      </c>
      <c r="Q28" s="2">
        <f t="shared" si="3"/>
        <v>0</v>
      </c>
      <c r="R28" s="6">
        <f>SUM(R3:R27)</f>
        <v>95153.9</v>
      </c>
      <c r="T28" s="5">
        <f>SUM(R19:R27)</f>
        <v>19956.5</v>
      </c>
    </row>
  </sheetData>
  <mergeCells count="1">
    <mergeCell ref="C1:P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12072-3FA5-44B3-9C42-C6F72342C311}">
  <sheetPr>
    <tabColor rgb="FFFF0000"/>
  </sheetPr>
  <dimension ref="A1:T16"/>
  <sheetViews>
    <sheetView tabSelected="1" zoomScale="110" zoomScaleNormal="11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M20" sqref="M20"/>
    </sheetView>
  </sheetViews>
  <sheetFormatPr defaultRowHeight="14.25" x14ac:dyDescent="0.2"/>
  <cols>
    <col min="1" max="1" width="12.75" bestFit="1" customWidth="1"/>
    <col min="2" max="2" width="8.375" customWidth="1"/>
    <col min="4" max="4" width="8.375" customWidth="1"/>
    <col min="6" max="6" width="8.625" customWidth="1"/>
    <col min="8" max="8" width="8.375" customWidth="1"/>
    <col min="9" max="9" width="8.5" customWidth="1"/>
    <col min="10" max="10" width="8" customWidth="1"/>
    <col min="12" max="12" width="10.625" customWidth="1"/>
    <col min="13" max="13" width="9.75" customWidth="1"/>
    <col min="14" max="14" width="10.25" customWidth="1"/>
    <col min="15" max="15" width="12.25" bestFit="1" customWidth="1"/>
    <col min="16" max="16" width="9.75" customWidth="1"/>
    <col min="17" max="17" width="9.875" customWidth="1"/>
    <col min="18" max="18" width="13.875" bestFit="1" customWidth="1"/>
    <col min="19" max="19" width="10.875" style="17" customWidth="1"/>
    <col min="20" max="20" width="13.875" bestFit="1" customWidth="1"/>
  </cols>
  <sheetData>
    <row r="1" spans="1:20" x14ac:dyDescent="0.2">
      <c r="A1" s="1"/>
      <c r="B1" s="1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30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17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  <c r="S2" s="18"/>
    </row>
    <row r="3" spans="1:20" ht="15" x14ac:dyDescent="0.2">
      <c r="A3" s="11" t="s">
        <v>18</v>
      </c>
      <c r="B3" s="2">
        <f>บอน!B28</f>
        <v>276</v>
      </c>
      <c r="C3" s="2">
        <f>บอน!C28</f>
        <v>246</v>
      </c>
      <c r="D3" s="2">
        <f>บอน!D28</f>
        <v>16</v>
      </c>
      <c r="E3" s="2">
        <f>บอน!E28</f>
        <v>283</v>
      </c>
      <c r="F3" s="2">
        <f>บอน!F28</f>
        <v>0</v>
      </c>
      <c r="G3" s="2">
        <f>บอน!G28</f>
        <v>154</v>
      </c>
      <c r="H3" s="2">
        <f>บอน!H28</f>
        <v>15</v>
      </c>
      <c r="I3" s="2">
        <f>บอน!I28</f>
        <v>40</v>
      </c>
      <c r="J3" s="2">
        <f>บอน!J28</f>
        <v>1</v>
      </c>
      <c r="K3" s="2">
        <f>บอน!K28</f>
        <v>3</v>
      </c>
      <c r="L3" s="2">
        <f>บอน!L28</f>
        <v>6</v>
      </c>
      <c r="M3" s="2">
        <f>บอน!M28</f>
        <v>9</v>
      </c>
      <c r="N3" s="2">
        <f>บอน!N28</f>
        <v>6</v>
      </c>
      <c r="O3" s="37">
        <f>บอน!O28</f>
        <v>31301.48</v>
      </c>
      <c r="P3" s="37">
        <f>บอน!P28</f>
        <v>630</v>
      </c>
      <c r="Q3" s="37">
        <f>บอน!Q28</f>
        <v>0</v>
      </c>
      <c r="R3" s="6">
        <f>บอน!R28</f>
        <v>143741.48000000001</v>
      </c>
      <c r="S3" s="19"/>
      <c r="T3" s="5">
        <f>+R3-O3</f>
        <v>112440.00000000001</v>
      </c>
    </row>
    <row r="4" spans="1:20" ht="15" x14ac:dyDescent="0.2">
      <c r="A4" s="11" t="s">
        <v>19</v>
      </c>
      <c r="B4" s="10">
        <f>โคกก่อง!B28</f>
        <v>95</v>
      </c>
      <c r="C4" s="10">
        <f>โคกก่อง!C28</f>
        <v>248</v>
      </c>
      <c r="D4" s="10">
        <f>โคกก่อง!D28</f>
        <v>6</v>
      </c>
      <c r="E4" s="10">
        <f>โคกก่อง!E28</f>
        <v>373</v>
      </c>
      <c r="F4" s="10">
        <f>โคกก่อง!F28</f>
        <v>4</v>
      </c>
      <c r="G4" s="10">
        <f>โคกก่อง!G28</f>
        <v>104</v>
      </c>
      <c r="H4" s="10">
        <f>โคกก่อง!H28</f>
        <v>39</v>
      </c>
      <c r="I4" s="10">
        <f>โคกก่อง!I28</f>
        <v>23</v>
      </c>
      <c r="J4" s="10">
        <f>โคกก่อง!J28</f>
        <v>5</v>
      </c>
      <c r="K4" s="10">
        <f>โคกก่อง!K28</f>
        <v>1</v>
      </c>
      <c r="L4" s="10">
        <f>โคกก่อง!L28</f>
        <v>0</v>
      </c>
      <c r="M4" s="10">
        <f>โคกก่อง!M28</f>
        <v>0</v>
      </c>
      <c r="N4" s="10">
        <f>โคกก่อง!N28</f>
        <v>1</v>
      </c>
      <c r="O4" s="38">
        <f>โคกก่อง!O28</f>
        <v>7092.81</v>
      </c>
      <c r="P4" s="38">
        <f>โคกก่อง!P28</f>
        <v>4550</v>
      </c>
      <c r="Q4" s="38">
        <f>โคกก่อง!Q28</f>
        <v>0</v>
      </c>
      <c r="R4" s="38">
        <f>โคกก่อง!R28</f>
        <v>96802.81</v>
      </c>
      <c r="S4" s="19"/>
      <c r="T4" s="5">
        <f>+R4-O4</f>
        <v>89710</v>
      </c>
    </row>
    <row r="5" spans="1:20" ht="15" x14ac:dyDescent="0.2">
      <c r="A5" s="11" t="s">
        <v>20</v>
      </c>
      <c r="B5" s="2">
        <f>หนองขาม!B28</f>
        <v>16</v>
      </c>
      <c r="C5" s="2">
        <f>หนองขาม!C28</f>
        <v>0</v>
      </c>
      <c r="D5" s="2">
        <f>หนองขาม!D28</f>
        <v>2</v>
      </c>
      <c r="E5" s="2">
        <f>หนองขาม!E28</f>
        <v>177</v>
      </c>
      <c r="F5" s="2">
        <f>หนองขาม!F28</f>
        <v>10</v>
      </c>
      <c r="G5" s="2">
        <f>หนองขาม!G28</f>
        <v>167</v>
      </c>
      <c r="H5" s="2">
        <f>หนองขาม!H28</f>
        <v>10</v>
      </c>
      <c r="I5" s="2">
        <f>หนองขาม!I28</f>
        <v>22</v>
      </c>
      <c r="J5" s="2">
        <f>หนองขาม!J28</f>
        <v>1</v>
      </c>
      <c r="K5" s="2">
        <f>หนองขาม!K28</f>
        <v>6</v>
      </c>
      <c r="L5" s="2">
        <f>หนองขาม!L28</f>
        <v>6</v>
      </c>
      <c r="M5" s="2">
        <f>หนองขาม!M28</f>
        <v>0</v>
      </c>
      <c r="N5" s="2">
        <f>หนองขาม!N28</f>
        <v>18</v>
      </c>
      <c r="O5" s="37">
        <f>หนองขาม!O28</f>
        <v>10382.770000000002</v>
      </c>
      <c r="P5" s="37">
        <f>หนองขาม!P28</f>
        <v>1260</v>
      </c>
      <c r="Q5" s="37">
        <f>หนองขาม!Q28</f>
        <v>0</v>
      </c>
      <c r="R5" s="37">
        <f>หนองขาม!R28</f>
        <v>68552.76999999999</v>
      </c>
      <c r="S5" s="19"/>
      <c r="T5" s="5">
        <f t="shared" ref="T5:T14" si="0">+R5-O5</f>
        <v>58169.999999999985</v>
      </c>
    </row>
    <row r="6" spans="1:20" ht="15" x14ac:dyDescent="0.2">
      <c r="A6" s="11" t="s">
        <v>21</v>
      </c>
      <c r="B6" s="2">
        <f>คำก้าว!B28</f>
        <v>21</v>
      </c>
      <c r="C6" s="2">
        <f>คำก้าว!C28</f>
        <v>301</v>
      </c>
      <c r="D6" s="2">
        <f>คำก้าว!D28</f>
        <v>2</v>
      </c>
      <c r="E6" s="2">
        <f>คำก้าว!E28</f>
        <v>28</v>
      </c>
      <c r="F6" s="2">
        <f>คำก้าว!F28</f>
        <v>1</v>
      </c>
      <c r="G6" s="2">
        <f>คำก้าว!G28</f>
        <v>69</v>
      </c>
      <c r="H6" s="2">
        <f>คำก้าว!H28</f>
        <v>6</v>
      </c>
      <c r="I6" s="2">
        <f>คำก้าว!I28</f>
        <v>12</v>
      </c>
      <c r="J6" s="2">
        <f>คำก้าว!J28</f>
        <v>1</v>
      </c>
      <c r="K6" s="2">
        <f>คำก้าว!K28</f>
        <v>0</v>
      </c>
      <c r="L6" s="2">
        <f>คำก้าว!L28</f>
        <v>1</v>
      </c>
      <c r="M6" s="2">
        <f>คำก้าว!M28</f>
        <v>0</v>
      </c>
      <c r="N6" s="2">
        <f>คำก้าว!N28</f>
        <v>6</v>
      </c>
      <c r="O6" s="37">
        <f>คำก้าว!O28</f>
        <v>11058.32</v>
      </c>
      <c r="P6" s="37">
        <f>คำก้าว!P28</f>
        <v>505</v>
      </c>
      <c r="Q6" s="37">
        <f>คำก้าว!Q28</f>
        <v>100</v>
      </c>
      <c r="R6" s="37">
        <f>คำก้าว!R28</f>
        <v>62218.319999999992</v>
      </c>
      <c r="S6" s="19"/>
      <c r="T6" s="5">
        <f t="shared" si="0"/>
        <v>51159.999999999993</v>
      </c>
    </row>
    <row r="7" spans="1:20" ht="15" x14ac:dyDescent="0.2">
      <c r="A7" s="11" t="s">
        <v>22</v>
      </c>
      <c r="B7" s="2">
        <f>หนองมัง!B28</f>
        <v>196</v>
      </c>
      <c r="C7" s="2">
        <f>หนองมัง!C28</f>
        <v>376</v>
      </c>
      <c r="D7" s="2">
        <f>หนองมัง!D28</f>
        <v>3</v>
      </c>
      <c r="E7" s="2">
        <f>หนองมัง!E28</f>
        <v>175</v>
      </c>
      <c r="F7" s="2">
        <f>หนองมัง!F28</f>
        <v>6</v>
      </c>
      <c r="G7" s="2">
        <f>หนองมัง!G28</f>
        <v>74</v>
      </c>
      <c r="H7" s="2">
        <f>หนองมัง!H28</f>
        <v>4</v>
      </c>
      <c r="I7" s="2">
        <f>หนองมัง!I28</f>
        <v>16</v>
      </c>
      <c r="J7" s="2">
        <f>หนองมัง!J28</f>
        <v>3</v>
      </c>
      <c r="K7" s="2">
        <f>หนองมัง!K28</f>
        <v>0</v>
      </c>
      <c r="L7" s="2">
        <f>หนองมัง!L28</f>
        <v>1</v>
      </c>
      <c r="M7" s="2">
        <f>หนองมัง!M28</f>
        <v>0</v>
      </c>
      <c r="N7" s="2">
        <f>หนองมัง!N28</f>
        <v>5</v>
      </c>
      <c r="O7" s="37">
        <f>หนองมัง!O28</f>
        <v>19250.89</v>
      </c>
      <c r="P7" s="37">
        <f>หนองมัง!P28</f>
        <v>1050</v>
      </c>
      <c r="Q7" s="37">
        <f>หนองมัง!Q28</f>
        <v>435</v>
      </c>
      <c r="R7" s="37">
        <f>หนองมัง!R28</f>
        <v>105485.89000000001</v>
      </c>
      <c r="S7" s="19"/>
      <c r="T7" s="5">
        <f t="shared" si="0"/>
        <v>86235.000000000015</v>
      </c>
    </row>
    <row r="8" spans="1:20" ht="15" x14ac:dyDescent="0.2">
      <c r="A8" s="11" t="s">
        <v>23</v>
      </c>
      <c r="B8" s="2">
        <f>หนองไฮ!B28</f>
        <v>0</v>
      </c>
      <c r="C8" s="2">
        <f>หนองไฮ!C28</f>
        <v>268</v>
      </c>
      <c r="D8" s="2">
        <f>หนองไฮ!D28</f>
        <v>15</v>
      </c>
      <c r="E8" s="2">
        <f>หนองไฮ!E28</f>
        <v>98</v>
      </c>
      <c r="F8" s="2">
        <f>หนองไฮ!F28</f>
        <v>3</v>
      </c>
      <c r="G8" s="2">
        <f>หนองไฮ!G28</f>
        <v>46</v>
      </c>
      <c r="H8" s="2">
        <f>หนองไฮ!H28</f>
        <v>5</v>
      </c>
      <c r="I8" s="2">
        <f>หนองไฮ!I28</f>
        <v>81</v>
      </c>
      <c r="J8" s="2">
        <f>หนองไฮ!J28</f>
        <v>2</v>
      </c>
      <c r="K8" s="2">
        <f>หนองไฮ!K28</f>
        <v>12</v>
      </c>
      <c r="L8" s="2">
        <f>หนองไฮ!L28</f>
        <v>8</v>
      </c>
      <c r="M8" s="2">
        <f>หนองไฮ!M28</f>
        <v>1</v>
      </c>
      <c r="N8" s="2">
        <f>หนองไฮ!N28</f>
        <v>10</v>
      </c>
      <c r="O8" s="37">
        <f>หนองไฮ!O28</f>
        <v>11354.640000000001</v>
      </c>
      <c r="P8" s="37">
        <f>หนองไฮ!P28</f>
        <v>490</v>
      </c>
      <c r="Q8" s="37">
        <f>หนองไฮ!Q28</f>
        <v>435</v>
      </c>
      <c r="R8" s="37">
        <f>หนองไฮ!R28</f>
        <v>102169.64</v>
      </c>
      <c r="S8" s="19"/>
      <c r="T8" s="5">
        <f t="shared" si="0"/>
        <v>90815</v>
      </c>
    </row>
    <row r="9" spans="1:20" s="22" customFormat="1" ht="15" x14ac:dyDescent="0.2">
      <c r="A9" s="33" t="s">
        <v>24</v>
      </c>
      <c r="B9" s="10">
        <f>ศรีมงคล!B28</f>
        <v>0</v>
      </c>
      <c r="C9" s="10">
        <f>ศรีมงคล!C28</f>
        <v>507</v>
      </c>
      <c r="D9" s="10">
        <f>ศรีมงคล!D28</f>
        <v>37</v>
      </c>
      <c r="E9" s="10">
        <f>ศรีมงคล!E28</f>
        <v>226</v>
      </c>
      <c r="F9" s="10">
        <f>ศรีมงคล!F28</f>
        <v>4</v>
      </c>
      <c r="G9" s="10">
        <f>ศรีมงคล!G28</f>
        <v>125</v>
      </c>
      <c r="H9" s="10">
        <f>ศรีมงคล!H28</f>
        <v>3</v>
      </c>
      <c r="I9" s="10">
        <f>ศรีมงคล!I28</f>
        <v>30</v>
      </c>
      <c r="J9" s="10">
        <f>ศรีมงคล!J28</f>
        <v>1</v>
      </c>
      <c r="K9" s="10">
        <f>ศรีมงคล!K28</f>
        <v>0</v>
      </c>
      <c r="L9" s="10">
        <f>ศรีมงคล!L28</f>
        <v>2</v>
      </c>
      <c r="M9" s="10">
        <f>ศรีมงคล!M28</f>
        <v>1</v>
      </c>
      <c r="N9" s="10">
        <f>ศรีมงคล!N28</f>
        <v>1</v>
      </c>
      <c r="O9" s="38">
        <f>ศรีมงคล!O28</f>
        <v>27589.27</v>
      </c>
      <c r="P9" s="38">
        <f>ศรีมงคล!P28</f>
        <v>14070</v>
      </c>
      <c r="Q9" s="38">
        <f>ศรีมงคล!Q28</f>
        <v>915</v>
      </c>
      <c r="R9" s="38">
        <f>ศรีมงคล!R28</f>
        <v>142019.27000000002</v>
      </c>
      <c r="S9" s="19"/>
      <c r="T9" s="5">
        <f t="shared" si="0"/>
        <v>114430.00000000001</v>
      </c>
    </row>
    <row r="10" spans="1:20" ht="15" x14ac:dyDescent="0.2">
      <c r="A10" s="11" t="s">
        <v>25</v>
      </c>
      <c r="B10" s="2">
        <f>โพนเมือง!B28</f>
        <v>178</v>
      </c>
      <c r="C10" s="2">
        <f>โพนเมือง!C28</f>
        <v>120</v>
      </c>
      <c r="D10" s="2">
        <f>โพนเมือง!D28</f>
        <v>8</v>
      </c>
      <c r="E10" s="2">
        <f>โพนเมือง!E28</f>
        <v>303</v>
      </c>
      <c r="F10" s="2">
        <f>โพนเมือง!F28</f>
        <v>1</v>
      </c>
      <c r="G10" s="2">
        <f>โพนเมือง!G28</f>
        <v>146</v>
      </c>
      <c r="H10" s="2">
        <f>โพนเมือง!H28</f>
        <v>11</v>
      </c>
      <c r="I10" s="2">
        <f>โพนเมือง!I28</f>
        <v>39</v>
      </c>
      <c r="J10" s="2">
        <f>โพนเมือง!J28</f>
        <v>9</v>
      </c>
      <c r="K10" s="2">
        <f>โพนเมือง!K28</f>
        <v>3</v>
      </c>
      <c r="L10" s="2">
        <f>โพนเมือง!L28</f>
        <v>1</v>
      </c>
      <c r="M10" s="2">
        <f>โพนเมือง!M28</f>
        <v>1</v>
      </c>
      <c r="N10" s="2">
        <f>โพนเมือง!N28</f>
        <v>16</v>
      </c>
      <c r="O10" s="37">
        <f>โพนเมือง!O28</f>
        <v>35857.56</v>
      </c>
      <c r="P10" s="37">
        <f>โพนเมือง!P28</f>
        <v>0</v>
      </c>
      <c r="Q10" s="37">
        <f>โพนเมือง!Q28</f>
        <v>3060</v>
      </c>
      <c r="R10" s="37">
        <f>โพนเมือง!R28</f>
        <v>132982.56</v>
      </c>
      <c r="S10" s="19"/>
      <c r="T10" s="5">
        <f t="shared" si="0"/>
        <v>97125</v>
      </c>
    </row>
    <row r="11" spans="1:20" ht="15" x14ac:dyDescent="0.2">
      <c r="A11" s="11" t="s">
        <v>26</v>
      </c>
      <c r="B11" s="2">
        <f>ค้อน้อย!B28</f>
        <v>15</v>
      </c>
      <c r="C11" s="2">
        <f>ค้อน้อย!C28</f>
        <v>427</v>
      </c>
      <c r="D11" s="2">
        <f>ค้อน้อย!D28</f>
        <v>3</v>
      </c>
      <c r="E11" s="2">
        <f>ค้อน้อย!E28</f>
        <v>118</v>
      </c>
      <c r="F11" s="2">
        <f>ค้อน้อย!F28</f>
        <v>1</v>
      </c>
      <c r="G11" s="2">
        <f>ค้อน้อย!G28</f>
        <v>68</v>
      </c>
      <c r="H11" s="2">
        <f>ค้อน้อย!H28</f>
        <v>5</v>
      </c>
      <c r="I11" s="2">
        <f>ค้อน้อย!I28</f>
        <v>53</v>
      </c>
      <c r="J11" s="2">
        <f>ค้อน้อย!J28</f>
        <v>1</v>
      </c>
      <c r="K11" s="2">
        <f>ค้อน้อย!K28</f>
        <v>3</v>
      </c>
      <c r="L11" s="2">
        <f>ค้อน้อย!L28</f>
        <v>5</v>
      </c>
      <c r="M11" s="2">
        <f>ค้อน้อย!M28</f>
        <v>1</v>
      </c>
      <c r="N11" s="2">
        <f>ค้อน้อย!N28</f>
        <v>19</v>
      </c>
      <c r="O11" s="37">
        <f>ค้อน้อย!O28</f>
        <v>89867.99</v>
      </c>
      <c r="P11" s="37">
        <f>ค้อน้อย!P28</f>
        <v>0</v>
      </c>
      <c r="Q11" s="37">
        <f>ค้อน้อย!Q28</f>
        <v>435</v>
      </c>
      <c r="R11" s="37">
        <f>ค้อน้อย!R28</f>
        <v>182722.99</v>
      </c>
      <c r="S11" s="19"/>
      <c r="T11" s="5">
        <f t="shared" si="0"/>
        <v>92854.999999999985</v>
      </c>
    </row>
    <row r="12" spans="1:20" ht="15" x14ac:dyDescent="0.2">
      <c r="A12" s="11" t="s">
        <v>27</v>
      </c>
      <c r="B12" s="2">
        <f>โนนสูง!B28</f>
        <v>0</v>
      </c>
      <c r="C12" s="2">
        <f>โนนสูง!C28</f>
        <v>353</v>
      </c>
      <c r="D12" s="2">
        <f>โนนสูง!D28</f>
        <v>224</v>
      </c>
      <c r="E12" s="2">
        <f>โนนสูง!E28</f>
        <v>34</v>
      </c>
      <c r="F12" s="2">
        <f>โนนสูง!F28</f>
        <v>0</v>
      </c>
      <c r="G12" s="2">
        <f>โนนสูง!G28</f>
        <v>45</v>
      </c>
      <c r="H12" s="2">
        <f>โนนสูง!H28</f>
        <v>3</v>
      </c>
      <c r="I12" s="2">
        <f>โนนสูง!I28</f>
        <v>21</v>
      </c>
      <c r="J12" s="2">
        <f>โนนสูง!J28</f>
        <v>3</v>
      </c>
      <c r="K12" s="2">
        <f>โนนสูง!K28</f>
        <v>2</v>
      </c>
      <c r="L12" s="2">
        <f>โนนสูง!L28</f>
        <v>4</v>
      </c>
      <c r="M12" s="2">
        <f>โนนสูง!M28</f>
        <v>0</v>
      </c>
      <c r="N12" s="2">
        <f>โนนสูง!N28</f>
        <v>0</v>
      </c>
      <c r="O12" s="37">
        <f>โนนสูง!O28</f>
        <v>23459.95</v>
      </c>
      <c r="P12" s="37">
        <f>โนนสูง!P28</f>
        <v>1050</v>
      </c>
      <c r="Q12" s="37">
        <f>โนนสูง!Q28</f>
        <v>1305</v>
      </c>
      <c r="R12" s="37">
        <f>โนนสูง!R28</f>
        <v>118059.95</v>
      </c>
      <c r="S12" s="19"/>
      <c r="T12" s="5">
        <f t="shared" si="0"/>
        <v>94600</v>
      </c>
    </row>
    <row r="13" spans="1:20" ht="15" x14ac:dyDescent="0.2">
      <c r="A13" s="11" t="s">
        <v>28</v>
      </c>
      <c r="B13" s="2">
        <f>โคกสว่าง!B28</f>
        <v>3</v>
      </c>
      <c r="C13" s="2">
        <f>โคกสว่าง!C28</f>
        <v>183</v>
      </c>
      <c r="D13" s="2">
        <f>โคกสว่าง!D28</f>
        <v>3</v>
      </c>
      <c r="E13" s="2">
        <f>โคกสว่าง!E28</f>
        <v>186</v>
      </c>
      <c r="F13" s="2">
        <f>โคกสว่าง!F28</f>
        <v>6</v>
      </c>
      <c r="G13" s="2">
        <f>โคกสว่าง!G28</f>
        <v>102</v>
      </c>
      <c r="H13" s="2">
        <f>โคกสว่าง!H28</f>
        <v>9</v>
      </c>
      <c r="I13" s="2">
        <f>โคกสว่าง!I28</f>
        <v>85</v>
      </c>
      <c r="J13" s="2">
        <f>โคกสว่าง!J28</f>
        <v>7</v>
      </c>
      <c r="K13" s="2">
        <f>โคกสว่าง!K28</f>
        <v>4</v>
      </c>
      <c r="L13" s="2">
        <f>โคกสว่าง!L28</f>
        <v>0</v>
      </c>
      <c r="M13" s="2">
        <f>โคกสว่าง!M28</f>
        <v>1</v>
      </c>
      <c r="N13" s="2">
        <f>โคกสว่าง!N28</f>
        <v>6</v>
      </c>
      <c r="O13" s="37">
        <f>โคกสว่าง!O28</f>
        <v>38987.72</v>
      </c>
      <c r="P13" s="37">
        <f>โคกสว่าง!P28</f>
        <v>2940</v>
      </c>
      <c r="Q13" s="37">
        <f>โคกสว่าง!Q28</f>
        <v>600</v>
      </c>
      <c r="R13" s="37">
        <f>โคกสว่าง!R28</f>
        <v>127197.72</v>
      </c>
      <c r="S13" s="19"/>
      <c r="T13" s="5">
        <f t="shared" si="0"/>
        <v>88210</v>
      </c>
    </row>
    <row r="14" spans="1:20" ht="15" x14ac:dyDescent="0.2">
      <c r="A14" s="12" t="s">
        <v>29</v>
      </c>
      <c r="B14" s="2">
        <f>สระดอกเกษ!B28</f>
        <v>170</v>
      </c>
      <c r="C14" s="2">
        <f>สระดอกเกษ!C28</f>
        <v>102</v>
      </c>
      <c r="D14" s="2">
        <f>สระดอกเกษ!D28</f>
        <v>0</v>
      </c>
      <c r="E14" s="2">
        <f>สระดอกเกษ!E28</f>
        <v>194</v>
      </c>
      <c r="F14" s="2">
        <f>สระดอกเกษ!F28</f>
        <v>0</v>
      </c>
      <c r="G14" s="2">
        <f>สระดอกเกษ!G28</f>
        <v>50</v>
      </c>
      <c r="H14" s="2">
        <f>สระดอกเกษ!H28</f>
        <v>0</v>
      </c>
      <c r="I14" s="2">
        <f>สระดอกเกษ!I28</f>
        <v>9</v>
      </c>
      <c r="J14" s="2">
        <f>สระดอกเกษ!J28</f>
        <v>0</v>
      </c>
      <c r="K14" s="2">
        <f>สระดอกเกษ!K28</f>
        <v>0</v>
      </c>
      <c r="L14" s="2">
        <f>สระดอกเกษ!L28</f>
        <v>0</v>
      </c>
      <c r="M14" s="2">
        <f>สระดอกเกษ!M28</f>
        <v>0</v>
      </c>
      <c r="N14" s="2">
        <f>สระดอกเกษ!N28</f>
        <v>2</v>
      </c>
      <c r="O14" s="37">
        <f>สระดอกเกษ!O28</f>
        <v>48363.899999999994</v>
      </c>
      <c r="P14" s="37">
        <f>สระดอกเกษ!P28</f>
        <v>1540</v>
      </c>
      <c r="Q14" s="37">
        <f>สระดอกเกษ!Q28</f>
        <v>0</v>
      </c>
      <c r="R14" s="37">
        <f>สระดอกเกษ!R28</f>
        <v>95153.9</v>
      </c>
      <c r="S14" s="19"/>
      <c r="T14" s="5">
        <f t="shared" si="0"/>
        <v>46790</v>
      </c>
    </row>
    <row r="15" spans="1:20" ht="15" x14ac:dyDescent="0.2">
      <c r="A15" s="36" t="s">
        <v>7</v>
      </c>
      <c r="B15" s="34">
        <f t="shared" ref="B15:N15" si="1">SUM(B3:B14)</f>
        <v>970</v>
      </c>
      <c r="C15" s="34">
        <f t="shared" si="1"/>
        <v>3131</v>
      </c>
      <c r="D15" s="34">
        <f>SUM(D3:D14)</f>
        <v>319</v>
      </c>
      <c r="E15" s="34">
        <f t="shared" si="1"/>
        <v>2195</v>
      </c>
      <c r="F15" s="34">
        <f t="shared" si="1"/>
        <v>36</v>
      </c>
      <c r="G15" s="34">
        <f t="shared" si="1"/>
        <v>1150</v>
      </c>
      <c r="H15" s="34">
        <f t="shared" si="1"/>
        <v>110</v>
      </c>
      <c r="I15" s="34">
        <f t="shared" si="1"/>
        <v>431</v>
      </c>
      <c r="J15" s="34">
        <f t="shared" si="1"/>
        <v>34</v>
      </c>
      <c r="K15" s="34">
        <f t="shared" si="1"/>
        <v>34</v>
      </c>
      <c r="L15" s="34">
        <f t="shared" si="1"/>
        <v>34</v>
      </c>
      <c r="M15" s="34">
        <f t="shared" si="1"/>
        <v>14</v>
      </c>
      <c r="N15" s="34">
        <f t="shared" si="1"/>
        <v>90</v>
      </c>
      <c r="O15" s="39">
        <f>SUM(O3:O14)</f>
        <v>354567.30000000005</v>
      </c>
      <c r="P15" s="34">
        <f>SUM(P3:P14)</f>
        <v>28085</v>
      </c>
      <c r="Q15" s="34">
        <f>SUM(Q3:Q14)</f>
        <v>7285</v>
      </c>
      <c r="R15" s="5">
        <f>SUM(R3:R14)</f>
        <v>1377107.2999999998</v>
      </c>
      <c r="S15" s="35"/>
      <c r="T15" s="5">
        <f>SUM(T3:T14)</f>
        <v>1022540</v>
      </c>
    </row>
    <row r="16" spans="1:20" x14ac:dyDescent="0.2">
      <c r="O16" s="5"/>
      <c r="T16" s="5"/>
    </row>
  </sheetData>
  <mergeCells count="1">
    <mergeCell ref="C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B57C0-52CD-4C3F-AE86-23C17778AE4C}">
  <dimension ref="A1:T28"/>
  <sheetViews>
    <sheetView workbookViewId="0">
      <selection activeCell="G22" sqref="G22"/>
    </sheetView>
  </sheetViews>
  <sheetFormatPr defaultRowHeight="14.25" x14ac:dyDescent="0.2"/>
  <cols>
    <col min="1" max="1" width="12.875" customWidth="1"/>
    <col min="2" max="2" width="9.125" customWidth="1"/>
    <col min="3" max="3" width="10.125" customWidth="1"/>
    <col min="4" max="4" width="9.25" customWidth="1"/>
    <col min="5" max="5" width="11.2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6" width="9.875" customWidth="1"/>
    <col min="17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17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3"/>
      <c r="D3" s="3"/>
      <c r="E3" s="8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20">
        <f t="shared" ref="R3:R6" si="0">(C3*100)+(D3*150)+(E3*60)+(F3*40)+(G3*120)+(H3*75)+(I3*360)+(J3*960)+(K3*550)+(L3*1035)+(M3*135)+(N3*285)+O3+P3+Q3+(B3*80)</f>
        <v>0</v>
      </c>
    </row>
    <row r="4" spans="1:20" s="22" customFormat="1" x14ac:dyDescent="0.2">
      <c r="A4" s="10" t="s">
        <v>31</v>
      </c>
      <c r="B4" s="10"/>
      <c r="C4" s="10"/>
      <c r="D4" s="10"/>
      <c r="E4" s="10">
        <v>15</v>
      </c>
      <c r="F4" s="10"/>
      <c r="G4" s="10">
        <v>21</v>
      </c>
      <c r="H4" s="10">
        <v>1</v>
      </c>
      <c r="I4" s="10">
        <v>8</v>
      </c>
      <c r="J4" s="10"/>
      <c r="K4" s="10">
        <v>1</v>
      </c>
      <c r="L4" s="10"/>
      <c r="M4" s="10">
        <v>2</v>
      </c>
      <c r="N4" s="10">
        <v>3</v>
      </c>
      <c r="O4" s="10">
        <v>2047.89</v>
      </c>
      <c r="P4" s="10"/>
      <c r="Q4" s="10"/>
      <c r="R4" s="20">
        <f t="shared" si="0"/>
        <v>10097.89</v>
      </c>
    </row>
    <row r="5" spans="1:20" s="22" customFormat="1" x14ac:dyDescent="0.2">
      <c r="A5" s="10" t="s">
        <v>32</v>
      </c>
      <c r="B5" s="10"/>
      <c r="C5" s="10"/>
      <c r="D5" s="10"/>
      <c r="E5" s="10">
        <v>1</v>
      </c>
      <c r="F5" s="10"/>
      <c r="G5" s="10">
        <v>4</v>
      </c>
      <c r="H5" s="10"/>
      <c r="I5" s="10"/>
      <c r="J5" s="10">
        <v>1</v>
      </c>
      <c r="K5" s="10"/>
      <c r="L5" s="10"/>
      <c r="M5" s="10"/>
      <c r="N5" s="10"/>
      <c r="O5" s="30">
        <v>344.7</v>
      </c>
      <c r="P5" s="10"/>
      <c r="Q5" s="10"/>
      <c r="R5" s="20">
        <f t="shared" si="0"/>
        <v>1844.7</v>
      </c>
    </row>
    <row r="6" spans="1:20" s="22" customFormat="1" x14ac:dyDescent="0.2">
      <c r="A6" s="10" t="s">
        <v>34</v>
      </c>
      <c r="B6" s="10"/>
      <c r="C6" s="10"/>
      <c r="D6" s="10"/>
      <c r="E6" s="10">
        <v>8</v>
      </c>
      <c r="F6" s="10"/>
      <c r="G6" s="10">
        <v>7</v>
      </c>
      <c r="H6" s="10"/>
      <c r="I6" s="10">
        <v>3</v>
      </c>
      <c r="J6" s="10"/>
      <c r="K6" s="10"/>
      <c r="L6" s="10"/>
      <c r="M6" s="10"/>
      <c r="N6" s="10">
        <v>1</v>
      </c>
      <c r="O6" s="30">
        <v>635.70000000000005</v>
      </c>
      <c r="P6" s="10"/>
      <c r="Q6" s="10"/>
      <c r="R6" s="20">
        <f t="shared" si="0"/>
        <v>3320.7</v>
      </c>
    </row>
    <row r="7" spans="1:20" s="22" customFormat="1" x14ac:dyDescent="0.2">
      <c r="A7" s="10" t="s">
        <v>36</v>
      </c>
      <c r="B7" s="10">
        <v>1</v>
      </c>
      <c r="C7" s="10"/>
      <c r="D7" s="10">
        <v>1</v>
      </c>
      <c r="E7" s="10">
        <v>17</v>
      </c>
      <c r="F7" s="10"/>
      <c r="G7" s="10">
        <v>11</v>
      </c>
      <c r="H7" s="10">
        <v>3</v>
      </c>
      <c r="I7" s="10">
        <v>4</v>
      </c>
      <c r="J7" s="10"/>
      <c r="K7" s="10"/>
      <c r="L7" s="10"/>
      <c r="M7" s="10"/>
      <c r="N7" s="10"/>
      <c r="O7" s="10">
        <v>1584.72</v>
      </c>
      <c r="P7" s="10">
        <v>140</v>
      </c>
      <c r="Q7" s="10"/>
      <c r="R7" s="20">
        <f>(C7*100)+(D7*150)+(E7*60)+(F7*40)+(G7*120)+(H7*75)+(I7*360)+(J7*960)+(K7*550)+(L7*1035)+(M7*135)+(N7*285)+O7+P7+Q7+(B7*80)</f>
        <v>5959.72</v>
      </c>
    </row>
    <row r="8" spans="1:20" s="22" customFormat="1" x14ac:dyDescent="0.2">
      <c r="A8" s="10" t="s">
        <v>37</v>
      </c>
      <c r="B8" s="10">
        <v>27</v>
      </c>
      <c r="C8" s="10"/>
      <c r="D8" s="10"/>
      <c r="E8" s="10">
        <v>3</v>
      </c>
      <c r="F8" s="10"/>
      <c r="G8" s="10">
        <v>5</v>
      </c>
      <c r="H8" s="10"/>
      <c r="I8" s="10">
        <v>2</v>
      </c>
      <c r="J8" s="10"/>
      <c r="K8" s="10"/>
      <c r="L8" s="10"/>
      <c r="M8" s="10">
        <v>1</v>
      </c>
      <c r="N8" s="10"/>
      <c r="O8" s="10">
        <v>343.83</v>
      </c>
      <c r="P8" s="10"/>
      <c r="Q8" s="10"/>
      <c r="R8" s="20">
        <f t="shared" ref="R8:R10" si="1">(C8*100)+(D8*150)+(E8*60)+(F8*40)+(G8*120)+(H8*75)+(I8*360)+(J8*960)+(K8*550)+(L8*1035)+(M8*135)+(N8*285)+O8+P8+Q8+(B8*80)</f>
        <v>4138.83</v>
      </c>
    </row>
    <row r="9" spans="1:20" s="22" customFormat="1" x14ac:dyDescent="0.2">
      <c r="A9" s="10" t="s">
        <v>38</v>
      </c>
      <c r="B9" s="10">
        <v>76</v>
      </c>
      <c r="C9" s="10"/>
      <c r="D9" s="10"/>
      <c r="E9" s="10">
        <v>9</v>
      </c>
      <c r="F9" s="10"/>
      <c r="G9" s="10">
        <v>10</v>
      </c>
      <c r="H9" s="10">
        <v>1</v>
      </c>
      <c r="I9" s="10">
        <v>2</v>
      </c>
      <c r="J9" s="10"/>
      <c r="K9" s="10"/>
      <c r="L9" s="10"/>
      <c r="M9" s="10"/>
      <c r="N9" s="10"/>
      <c r="O9" s="10">
        <v>1735.98</v>
      </c>
      <c r="P9" s="10">
        <v>70</v>
      </c>
      <c r="Q9" s="10"/>
      <c r="R9" s="20">
        <f t="shared" si="1"/>
        <v>10420.98</v>
      </c>
    </row>
    <row r="10" spans="1:20" s="22" customFormat="1" x14ac:dyDescent="0.2">
      <c r="A10" s="10" t="s">
        <v>39</v>
      </c>
      <c r="B10" s="10">
        <v>64</v>
      </c>
      <c r="C10" s="10"/>
      <c r="D10" s="10"/>
      <c r="E10" s="10">
        <v>12</v>
      </c>
      <c r="F10" s="10"/>
      <c r="G10" s="10">
        <v>12</v>
      </c>
      <c r="H10" s="10">
        <v>1</v>
      </c>
      <c r="I10" s="10">
        <v>1</v>
      </c>
      <c r="J10" s="10"/>
      <c r="K10" s="10"/>
      <c r="L10" s="10"/>
      <c r="M10" s="10"/>
      <c r="N10" s="10">
        <v>1</v>
      </c>
      <c r="O10" s="10">
        <v>1580.46</v>
      </c>
      <c r="P10" s="10">
        <v>70</v>
      </c>
      <c r="Q10" s="10"/>
      <c r="R10" s="20">
        <f t="shared" si="1"/>
        <v>9650.4599999999991</v>
      </c>
    </row>
    <row r="11" spans="1:20" s="22" customFormat="1" x14ac:dyDescent="0.2">
      <c r="A11" s="10" t="s">
        <v>41</v>
      </c>
      <c r="B11" s="10">
        <v>67</v>
      </c>
      <c r="C11" s="10"/>
      <c r="D11" s="10">
        <v>1</v>
      </c>
      <c r="E11" s="10">
        <v>10</v>
      </c>
      <c r="F11" s="10"/>
      <c r="G11" s="10">
        <v>8</v>
      </c>
      <c r="H11" s="10">
        <v>1</v>
      </c>
      <c r="I11" s="10">
        <v>1</v>
      </c>
      <c r="J11" s="10"/>
      <c r="K11" s="10">
        <v>1</v>
      </c>
      <c r="L11" s="10">
        <v>2</v>
      </c>
      <c r="M11" s="10">
        <v>1</v>
      </c>
      <c r="N11" s="10"/>
      <c r="O11" s="10">
        <v>1394.16</v>
      </c>
      <c r="P11" s="10"/>
      <c r="Q11" s="10"/>
      <c r="R11" s="20">
        <f t="shared" ref="R11:R21" si="2">(C11*100)+(D11*150)+(E11*60)+(F11*40)+(G11*120)+(H11*75)+(I11*360)+(J11*960)+(K11*550)+(L11*1035)+(M11*135)+(N11*285)+O11+P11+Q11+(B11*80)</f>
        <v>11654.16</v>
      </c>
      <c r="S11" s="21"/>
      <c r="T11" s="21"/>
    </row>
    <row r="12" spans="1:20" s="22" customFormat="1" x14ac:dyDescent="0.2">
      <c r="A12" s="10" t="s">
        <v>42</v>
      </c>
      <c r="B12" s="10">
        <v>8</v>
      </c>
      <c r="C12" s="10"/>
      <c r="D12" s="10"/>
      <c r="E12" s="10">
        <v>138</v>
      </c>
      <c r="F12" s="10"/>
      <c r="G12" s="10">
        <v>7</v>
      </c>
      <c r="H12" s="10">
        <v>3</v>
      </c>
      <c r="I12" s="10">
        <v>1</v>
      </c>
      <c r="J12" s="10"/>
      <c r="K12" s="10"/>
      <c r="L12" s="10"/>
      <c r="M12" s="10">
        <v>1</v>
      </c>
      <c r="N12" s="10"/>
      <c r="O12" s="10">
        <v>1469.49</v>
      </c>
      <c r="P12" s="10">
        <v>70</v>
      </c>
      <c r="Q12" s="10"/>
      <c r="R12" s="20">
        <f t="shared" si="2"/>
        <v>12019.49</v>
      </c>
      <c r="S12" s="21"/>
      <c r="T12" s="21"/>
    </row>
    <row r="13" spans="1:20" s="22" customFormat="1" x14ac:dyDescent="0.2">
      <c r="A13" s="10" t="s">
        <v>43</v>
      </c>
      <c r="B13" s="10">
        <v>13</v>
      </c>
      <c r="C13" s="10">
        <v>232</v>
      </c>
      <c r="D13" s="10"/>
      <c r="E13" s="10">
        <v>9</v>
      </c>
      <c r="F13" s="10"/>
      <c r="G13" s="10">
        <v>3</v>
      </c>
      <c r="H13" s="10"/>
      <c r="I13" s="10">
        <v>1</v>
      </c>
      <c r="J13" s="10"/>
      <c r="K13" s="10">
        <v>1</v>
      </c>
      <c r="L13" s="10">
        <v>1</v>
      </c>
      <c r="M13" s="10"/>
      <c r="N13" s="10"/>
      <c r="O13" s="10">
        <v>1007.37</v>
      </c>
      <c r="P13" s="10">
        <v>140</v>
      </c>
      <c r="Q13" s="10"/>
      <c r="R13" s="20">
        <f t="shared" si="2"/>
        <v>28232.37</v>
      </c>
      <c r="S13" s="21"/>
      <c r="T13" s="21"/>
    </row>
    <row r="14" spans="1:20" s="22" customFormat="1" x14ac:dyDescent="0.2">
      <c r="A14" s="10" t="s">
        <v>44</v>
      </c>
      <c r="B14" s="10">
        <v>1</v>
      </c>
      <c r="C14" s="10"/>
      <c r="D14" s="10"/>
      <c r="E14" s="10">
        <v>3</v>
      </c>
      <c r="F14" s="10"/>
      <c r="G14" s="10">
        <v>5</v>
      </c>
      <c r="H14" s="10"/>
      <c r="I14" s="10">
        <v>1</v>
      </c>
      <c r="J14" s="10"/>
      <c r="K14" s="10"/>
      <c r="L14" s="10"/>
      <c r="M14" s="10"/>
      <c r="N14" s="10"/>
      <c r="O14" s="10">
        <v>1278.18</v>
      </c>
      <c r="P14" s="10"/>
      <c r="Q14" s="10"/>
      <c r="R14" s="20">
        <f t="shared" si="2"/>
        <v>2498.1800000000003</v>
      </c>
      <c r="S14" s="21"/>
      <c r="T14" s="21"/>
    </row>
    <row r="15" spans="1:20" s="22" customFormat="1" x14ac:dyDescent="0.2">
      <c r="A15" s="10" t="s">
        <v>45</v>
      </c>
      <c r="B15" s="10">
        <v>7</v>
      </c>
      <c r="C15" s="10">
        <v>14</v>
      </c>
      <c r="D15" s="10">
        <v>12</v>
      </c>
      <c r="E15" s="10">
        <v>19</v>
      </c>
      <c r="F15" s="10"/>
      <c r="G15" s="10">
        <v>8</v>
      </c>
      <c r="H15" s="10">
        <v>1</v>
      </c>
      <c r="I15" s="10">
        <v>3</v>
      </c>
      <c r="J15" s="10"/>
      <c r="K15" s="10"/>
      <c r="L15" s="10">
        <v>1</v>
      </c>
      <c r="M15" s="10">
        <v>2</v>
      </c>
      <c r="N15" s="10"/>
      <c r="O15" s="10"/>
      <c r="P15" s="10"/>
      <c r="Q15" s="10"/>
      <c r="R15" s="20">
        <f t="shared" si="2"/>
        <v>8320</v>
      </c>
      <c r="S15" s="21"/>
      <c r="T15" s="21"/>
    </row>
    <row r="16" spans="1:20" s="22" customFormat="1" x14ac:dyDescent="0.2">
      <c r="A16" s="10" t="s">
        <v>46</v>
      </c>
      <c r="B16" s="10">
        <v>1</v>
      </c>
      <c r="C16" s="10"/>
      <c r="D16" s="10"/>
      <c r="E16" s="10">
        <v>4</v>
      </c>
      <c r="F16" s="10"/>
      <c r="G16" s="10">
        <v>9</v>
      </c>
      <c r="H16" s="10"/>
      <c r="I16" s="10">
        <v>1</v>
      </c>
      <c r="J16" s="10"/>
      <c r="K16" s="10"/>
      <c r="L16" s="10"/>
      <c r="M16" s="10"/>
      <c r="N16" s="10"/>
      <c r="O16" s="10"/>
      <c r="P16" s="10"/>
      <c r="Q16" s="10"/>
      <c r="R16" s="20">
        <f t="shared" si="2"/>
        <v>1760</v>
      </c>
      <c r="S16" s="21"/>
      <c r="T16" s="21"/>
    </row>
    <row r="17" spans="1:20" s="22" customFormat="1" x14ac:dyDescent="0.2">
      <c r="A17" s="10" t="s">
        <v>47</v>
      </c>
      <c r="B17" s="10">
        <v>3</v>
      </c>
      <c r="C17" s="10"/>
      <c r="D17" s="10">
        <v>1</v>
      </c>
      <c r="E17" s="10">
        <v>10</v>
      </c>
      <c r="F17" s="10"/>
      <c r="G17" s="10">
        <v>16</v>
      </c>
      <c r="H17" s="10">
        <v>2</v>
      </c>
      <c r="I17" s="10">
        <v>5</v>
      </c>
      <c r="J17" s="10"/>
      <c r="K17" s="10"/>
      <c r="L17" s="10"/>
      <c r="M17" s="10"/>
      <c r="N17" s="10"/>
      <c r="O17" s="10"/>
      <c r="P17" s="10">
        <v>70</v>
      </c>
      <c r="Q17" s="10"/>
      <c r="R17" s="20">
        <f t="shared" si="2"/>
        <v>4930</v>
      </c>
      <c r="S17" s="21"/>
      <c r="T17" s="21"/>
    </row>
    <row r="18" spans="1:20" s="22" customFormat="1" x14ac:dyDescent="0.2">
      <c r="A18" s="10" t="s">
        <v>48</v>
      </c>
      <c r="B18" s="10"/>
      <c r="C18" s="10"/>
      <c r="D18" s="10"/>
      <c r="E18" s="10">
        <v>4</v>
      </c>
      <c r="F18" s="10"/>
      <c r="G18" s="10">
        <v>5</v>
      </c>
      <c r="H18" s="10"/>
      <c r="I18" s="10">
        <v>1</v>
      </c>
      <c r="J18" s="10"/>
      <c r="K18" s="10"/>
      <c r="L18" s="10"/>
      <c r="M18" s="10"/>
      <c r="N18" s="10"/>
      <c r="O18" s="10"/>
      <c r="P18" s="10">
        <v>70</v>
      </c>
      <c r="Q18" s="10"/>
      <c r="R18" s="20">
        <f t="shared" si="2"/>
        <v>1270</v>
      </c>
      <c r="S18" s="21"/>
      <c r="T18" s="21"/>
    </row>
    <row r="19" spans="1:20" s="22" customFormat="1" x14ac:dyDescent="0.2">
      <c r="A19" s="10" t="s">
        <v>49</v>
      </c>
      <c r="B19" s="10">
        <v>1</v>
      </c>
      <c r="C19" s="10"/>
      <c r="D19" s="10">
        <v>1</v>
      </c>
      <c r="E19" s="10">
        <v>7</v>
      </c>
      <c r="F19" s="10"/>
      <c r="G19" s="10">
        <v>7</v>
      </c>
      <c r="H19" s="10">
        <v>2</v>
      </c>
      <c r="I19" s="10">
        <v>1</v>
      </c>
      <c r="J19" s="10"/>
      <c r="K19" s="10"/>
      <c r="L19" s="10">
        <v>1</v>
      </c>
      <c r="M19" s="10"/>
      <c r="N19" s="10"/>
      <c r="O19" s="10">
        <f>2169.5+8821.5</f>
        <v>10991</v>
      </c>
      <c r="P19" s="10"/>
      <c r="Q19" s="10"/>
      <c r="R19" s="20">
        <f t="shared" si="2"/>
        <v>14026</v>
      </c>
      <c r="S19" s="21"/>
      <c r="T19" s="21"/>
    </row>
    <row r="20" spans="1:20" x14ac:dyDescent="0.2">
      <c r="A20" s="10" t="s">
        <v>50</v>
      </c>
      <c r="B20" s="2">
        <v>3</v>
      </c>
      <c r="C20" s="2"/>
      <c r="D20" s="2"/>
      <c r="E20" s="2">
        <v>13</v>
      </c>
      <c r="F20" s="2"/>
      <c r="G20" s="2">
        <v>8</v>
      </c>
      <c r="H20" s="2"/>
      <c r="I20" s="2">
        <v>1</v>
      </c>
      <c r="J20" s="2"/>
      <c r="K20" s="2"/>
      <c r="L20" s="2">
        <v>1</v>
      </c>
      <c r="M20" s="2">
        <v>1</v>
      </c>
      <c r="N20" s="2"/>
      <c r="O20" s="2">
        <f>4424.5+80</f>
        <v>4504.5</v>
      </c>
      <c r="P20" s="2"/>
      <c r="Q20" s="2"/>
      <c r="R20" s="20">
        <f t="shared" si="2"/>
        <v>8014.5</v>
      </c>
      <c r="S20" s="5"/>
      <c r="T20" s="5"/>
    </row>
    <row r="21" spans="1:20" x14ac:dyDescent="0.2">
      <c r="A21" s="10" t="s">
        <v>51</v>
      </c>
      <c r="B21" s="2">
        <v>4</v>
      </c>
      <c r="C21" s="2"/>
      <c r="D21" s="2"/>
      <c r="E21" s="2">
        <v>1</v>
      </c>
      <c r="F21" s="2"/>
      <c r="G21" s="2">
        <v>8</v>
      </c>
      <c r="H21" s="2"/>
      <c r="I21" s="2">
        <v>4</v>
      </c>
      <c r="J21" s="2"/>
      <c r="K21" s="2"/>
      <c r="L21" s="2"/>
      <c r="M21" s="2">
        <v>1</v>
      </c>
      <c r="N21" s="2">
        <v>1</v>
      </c>
      <c r="O21" s="2">
        <v>2383.5</v>
      </c>
      <c r="P21" s="2"/>
      <c r="Q21" s="2"/>
      <c r="R21" s="20">
        <f t="shared" si="2"/>
        <v>5583.5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9"/>
      <c r="S25" s="5"/>
      <c r="T25" s="5"/>
    </row>
    <row r="26" spans="1:20" s="22" customForma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20"/>
      <c r="S26" s="21"/>
      <c r="T26" s="21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>SUM(B3:B27)</f>
        <v>276</v>
      </c>
      <c r="C28" s="2">
        <f>SUM(C3:C27)</f>
        <v>246</v>
      </c>
      <c r="D28" s="2">
        <f t="shared" ref="D28:K28" si="3">SUM(D3:D27)</f>
        <v>16</v>
      </c>
      <c r="E28" s="2">
        <f>SUM(E3:E27)</f>
        <v>283</v>
      </c>
      <c r="F28" s="2">
        <f t="shared" si="3"/>
        <v>0</v>
      </c>
      <c r="G28" s="2">
        <f t="shared" si="3"/>
        <v>154</v>
      </c>
      <c r="H28" s="2">
        <f t="shared" si="3"/>
        <v>15</v>
      </c>
      <c r="I28" s="2">
        <f t="shared" si="3"/>
        <v>40</v>
      </c>
      <c r="J28" s="2">
        <f t="shared" si="3"/>
        <v>1</v>
      </c>
      <c r="K28" s="2">
        <f t="shared" si="3"/>
        <v>3</v>
      </c>
      <c r="L28" s="2">
        <f t="shared" ref="L28:Q28" si="4">SUM(L3:L27)</f>
        <v>6</v>
      </c>
      <c r="M28" s="2">
        <f t="shared" si="4"/>
        <v>9</v>
      </c>
      <c r="N28" s="2">
        <f t="shared" si="4"/>
        <v>6</v>
      </c>
      <c r="O28" s="2">
        <f t="shared" si="4"/>
        <v>31301.48</v>
      </c>
      <c r="P28" s="2">
        <f t="shared" si="4"/>
        <v>630</v>
      </c>
      <c r="Q28" s="2">
        <f t="shared" si="4"/>
        <v>0</v>
      </c>
      <c r="R28" s="6">
        <f>SUM(R3:R27)</f>
        <v>143741.48000000001</v>
      </c>
      <c r="T28" s="5">
        <f>SUM(R19:R26)</f>
        <v>27624</v>
      </c>
    </row>
  </sheetData>
  <mergeCells count="1">
    <mergeCell ref="C1:P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7002-6BEC-41AB-B53D-F266AA727240}">
  <dimension ref="A1:U28"/>
  <sheetViews>
    <sheetView zoomScaleNormal="100" workbookViewId="0">
      <selection activeCell="E19" sqref="E19"/>
    </sheetView>
  </sheetViews>
  <sheetFormatPr defaultRowHeight="14.25" x14ac:dyDescent="0.2"/>
  <cols>
    <col min="1" max="1" width="12.875" customWidth="1"/>
    <col min="2" max="2" width="9.2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19" max="19" width="10.125" bestFit="1" customWidth="1"/>
    <col min="20" max="20" width="11.25" customWidth="1"/>
    <col min="21" max="21" width="11.125" bestFit="1" customWidth="1"/>
  </cols>
  <sheetData>
    <row r="1" spans="1:21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1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1" x14ac:dyDescent="0.2">
      <c r="A3" s="10" t="s">
        <v>33</v>
      </c>
      <c r="B3" s="10"/>
      <c r="C3" s="3"/>
      <c r="D3" s="3"/>
      <c r="E3" s="27">
        <v>8</v>
      </c>
      <c r="F3" s="27">
        <v>3</v>
      </c>
      <c r="G3" s="27">
        <v>4</v>
      </c>
      <c r="H3" s="27">
        <v>2</v>
      </c>
      <c r="I3" s="3"/>
      <c r="J3" s="3"/>
      <c r="K3" s="3"/>
      <c r="L3" s="3"/>
      <c r="M3" s="3"/>
      <c r="N3" s="3"/>
      <c r="O3" s="27">
        <v>951.57</v>
      </c>
      <c r="P3" s="27">
        <v>1050</v>
      </c>
      <c r="Q3" s="3"/>
      <c r="R3" s="20">
        <f>(C3*100)+(D3*150)+(E3*60)+(F3*40)+(G3*120)+(H3*75)+(I3*360)+(J3*960)+(K3*550)+(L3*1035)+(M3*135)+(N3*285)+O3+P3+Q3+(B3*80)</f>
        <v>3231.57</v>
      </c>
    </row>
    <row r="4" spans="1:21" s="22" customFormat="1" x14ac:dyDescent="0.2">
      <c r="A4" s="10" t="s">
        <v>31</v>
      </c>
      <c r="B4" s="10"/>
      <c r="C4" s="10"/>
      <c r="D4" s="10"/>
      <c r="E4" s="10">
        <v>9</v>
      </c>
      <c r="F4" s="10">
        <v>1</v>
      </c>
      <c r="G4" s="10">
        <v>6</v>
      </c>
      <c r="H4" s="10">
        <v>2</v>
      </c>
      <c r="I4" s="10">
        <v>1</v>
      </c>
      <c r="J4" s="10"/>
      <c r="K4" s="10"/>
      <c r="L4" s="10"/>
      <c r="M4" s="10"/>
      <c r="N4" s="10"/>
      <c r="O4" s="10">
        <v>408.79</v>
      </c>
      <c r="P4" s="10">
        <v>1190</v>
      </c>
      <c r="Q4" s="10"/>
      <c r="R4" s="20">
        <f t="shared" ref="R4:R9" si="0">(C4*100)+(D4*150)+(E4*60)+(F4*40)+(G4*120)+(H4*75)+(I4*360)+(J4*960)+(K4*550)+(L4*1035)+(M4*135)+(N4*285)+O4+P4+Q4+(B4*80)</f>
        <v>3408.79</v>
      </c>
    </row>
    <row r="5" spans="1:21" s="22" customFormat="1" x14ac:dyDescent="0.2">
      <c r="A5" s="10" t="s">
        <v>32</v>
      </c>
      <c r="B5" s="10"/>
      <c r="C5" s="10">
        <v>90</v>
      </c>
      <c r="D5" s="10"/>
      <c r="E5" s="10">
        <v>13</v>
      </c>
      <c r="F5" s="10"/>
      <c r="G5" s="10">
        <v>12</v>
      </c>
      <c r="H5" s="10">
        <v>12</v>
      </c>
      <c r="I5" s="10">
        <v>1</v>
      </c>
      <c r="J5" s="10"/>
      <c r="K5" s="10"/>
      <c r="L5" s="10"/>
      <c r="M5" s="10"/>
      <c r="N5" s="10"/>
      <c r="O5" s="10">
        <v>892.59</v>
      </c>
      <c r="P5" s="10">
        <v>1820</v>
      </c>
      <c r="Q5" s="10"/>
      <c r="R5" s="20">
        <f t="shared" si="0"/>
        <v>15192.59</v>
      </c>
    </row>
    <row r="6" spans="1:21" s="22" customFormat="1" x14ac:dyDescent="0.2">
      <c r="A6" s="10" t="s">
        <v>34</v>
      </c>
      <c r="B6" s="10"/>
      <c r="C6" s="10">
        <v>97</v>
      </c>
      <c r="D6" s="10"/>
      <c r="E6" s="10">
        <v>58</v>
      </c>
      <c r="F6" s="10"/>
      <c r="G6" s="10">
        <v>9</v>
      </c>
      <c r="H6" s="10">
        <v>1</v>
      </c>
      <c r="I6" s="10"/>
      <c r="J6" s="10">
        <v>2</v>
      </c>
      <c r="K6" s="10"/>
      <c r="L6" s="10"/>
      <c r="M6" s="10"/>
      <c r="N6" s="10"/>
      <c r="O6" s="10">
        <v>418.25</v>
      </c>
      <c r="P6" s="10">
        <v>490</v>
      </c>
      <c r="Q6" s="10"/>
      <c r="R6" s="20">
        <f t="shared" si="0"/>
        <v>17163.25</v>
      </c>
    </row>
    <row r="7" spans="1:21" s="22" customFormat="1" x14ac:dyDescent="0.2">
      <c r="A7" s="10" t="s">
        <v>36</v>
      </c>
      <c r="B7" s="10"/>
      <c r="C7" s="10">
        <v>46</v>
      </c>
      <c r="D7" s="10"/>
      <c r="E7" s="10">
        <v>205</v>
      </c>
      <c r="F7" s="10"/>
      <c r="G7" s="10">
        <v>5</v>
      </c>
      <c r="H7" s="10">
        <v>4</v>
      </c>
      <c r="I7" s="10">
        <v>2</v>
      </c>
      <c r="J7" s="10"/>
      <c r="K7" s="10"/>
      <c r="L7" s="10"/>
      <c r="M7" s="10"/>
      <c r="N7" s="10"/>
      <c r="O7" s="10">
        <v>691.44</v>
      </c>
      <c r="P7" s="10"/>
      <c r="Q7" s="10"/>
      <c r="R7" s="20">
        <f t="shared" si="0"/>
        <v>19211.439999999999</v>
      </c>
    </row>
    <row r="8" spans="1:21" s="22" customFormat="1" x14ac:dyDescent="0.2">
      <c r="A8" s="10" t="s">
        <v>37</v>
      </c>
      <c r="B8" s="10"/>
      <c r="C8" s="10"/>
      <c r="D8" s="10"/>
      <c r="E8" s="10">
        <v>7</v>
      </c>
      <c r="F8" s="10"/>
      <c r="G8" s="10">
        <v>6</v>
      </c>
      <c r="H8" s="10">
        <v>1</v>
      </c>
      <c r="I8" s="10">
        <v>1</v>
      </c>
      <c r="J8" s="10"/>
      <c r="K8" s="10"/>
      <c r="L8" s="10"/>
      <c r="M8" s="10"/>
      <c r="N8" s="10"/>
      <c r="O8" s="10">
        <v>1039.77</v>
      </c>
      <c r="P8" s="10"/>
      <c r="Q8" s="10"/>
      <c r="R8" s="20">
        <f t="shared" si="0"/>
        <v>2614.77</v>
      </c>
    </row>
    <row r="9" spans="1:21" s="22" customFormat="1" x14ac:dyDescent="0.2">
      <c r="A9" s="10" t="s">
        <v>38</v>
      </c>
      <c r="B9" s="10"/>
      <c r="C9" s="10">
        <v>12</v>
      </c>
      <c r="D9" s="10"/>
      <c r="E9" s="10">
        <v>9</v>
      </c>
      <c r="F9" s="10"/>
      <c r="G9" s="10">
        <v>4</v>
      </c>
      <c r="H9" s="10">
        <v>2</v>
      </c>
      <c r="I9" s="10">
        <v>2</v>
      </c>
      <c r="J9" s="10"/>
      <c r="K9" s="10"/>
      <c r="L9" s="10"/>
      <c r="M9" s="10"/>
      <c r="N9" s="10"/>
      <c r="O9" s="30">
        <v>1011.6</v>
      </c>
      <c r="P9" s="10"/>
      <c r="Q9" s="10"/>
      <c r="R9" s="20">
        <f t="shared" si="0"/>
        <v>4101.6000000000004</v>
      </c>
    </row>
    <row r="10" spans="1:21" s="22" customFormat="1" x14ac:dyDescent="0.2">
      <c r="A10" s="10" t="s">
        <v>39</v>
      </c>
      <c r="B10" s="10">
        <v>94</v>
      </c>
      <c r="C10" s="10"/>
      <c r="D10" s="10"/>
      <c r="E10" s="10">
        <v>13</v>
      </c>
      <c r="F10" s="10"/>
      <c r="G10" s="10">
        <v>9</v>
      </c>
      <c r="H10" s="10">
        <v>2</v>
      </c>
      <c r="I10" s="10">
        <v>1</v>
      </c>
      <c r="J10" s="10"/>
      <c r="K10" s="10">
        <v>1</v>
      </c>
      <c r="L10" s="10"/>
      <c r="M10" s="10"/>
      <c r="N10" s="10"/>
      <c r="O10" s="10">
        <v>1200.27</v>
      </c>
      <c r="P10" s="10"/>
      <c r="Q10" s="10"/>
      <c r="R10" s="20">
        <f t="shared" ref="R10:R21" si="1">(C10*100)+(D10*150)+(E10*60)+(F10*40)+(G10*120)+(H10*75)+(I10*360)+(J10*960)+(K10*550)+(L10*1035)+(M10*135)+(N10*285)+O10+P10+Q10+(B10*80)</f>
        <v>11640.27</v>
      </c>
      <c r="U10" s="21"/>
    </row>
    <row r="11" spans="1:21" s="22" customFormat="1" x14ac:dyDescent="0.2">
      <c r="A11" s="10" t="s">
        <v>41</v>
      </c>
      <c r="B11" s="10"/>
      <c r="C11" s="10"/>
      <c r="D11" s="10"/>
      <c r="E11" s="10"/>
      <c r="F11" s="10"/>
      <c r="G11" s="10"/>
      <c r="H11" s="10"/>
      <c r="I11" s="10">
        <v>2</v>
      </c>
      <c r="J11" s="10">
        <v>2</v>
      </c>
      <c r="K11" s="10"/>
      <c r="L11" s="10"/>
      <c r="M11" s="10"/>
      <c r="N11" s="10"/>
      <c r="O11" s="10"/>
      <c r="P11" s="10"/>
      <c r="Q11" s="10"/>
      <c r="R11" s="20">
        <f t="shared" si="1"/>
        <v>2640</v>
      </c>
      <c r="S11" s="21"/>
      <c r="T11" s="21"/>
    </row>
    <row r="12" spans="1:21" s="22" customFormat="1" x14ac:dyDescent="0.2">
      <c r="A12" s="10" t="s">
        <v>42</v>
      </c>
      <c r="B12" s="10"/>
      <c r="C12" s="10"/>
      <c r="D12" s="10"/>
      <c r="E12" s="10"/>
      <c r="F12" s="10"/>
      <c r="G12" s="10"/>
      <c r="H12" s="10"/>
      <c r="I12" s="10">
        <v>3</v>
      </c>
      <c r="J12" s="10">
        <v>1</v>
      </c>
      <c r="K12" s="10"/>
      <c r="L12" s="10"/>
      <c r="M12" s="10"/>
      <c r="N12" s="10"/>
      <c r="O12" s="10"/>
      <c r="P12" s="10"/>
      <c r="Q12" s="10"/>
      <c r="R12" s="20">
        <f t="shared" si="1"/>
        <v>2040</v>
      </c>
      <c r="S12" s="21"/>
      <c r="T12" s="21"/>
    </row>
    <row r="13" spans="1:21" s="22" customFormat="1" x14ac:dyDescent="0.2">
      <c r="A13" s="10" t="s">
        <v>43</v>
      </c>
      <c r="B13" s="10">
        <v>1</v>
      </c>
      <c r="C13" s="10"/>
      <c r="D13" s="10"/>
      <c r="E13" s="10">
        <v>1</v>
      </c>
      <c r="F13" s="10"/>
      <c r="G13" s="10"/>
      <c r="H13" s="10"/>
      <c r="I13" s="10">
        <v>2</v>
      </c>
      <c r="J13" s="10"/>
      <c r="K13" s="10"/>
      <c r="L13" s="10"/>
      <c r="M13" s="10"/>
      <c r="N13" s="10"/>
      <c r="O13" s="10"/>
      <c r="P13" s="10"/>
      <c r="Q13" s="10"/>
      <c r="R13" s="20">
        <f t="shared" si="1"/>
        <v>860</v>
      </c>
      <c r="S13" s="21"/>
      <c r="T13" s="21"/>
    </row>
    <row r="14" spans="1:21" s="22" customFormat="1" x14ac:dyDescent="0.2">
      <c r="A14" s="10" t="s">
        <v>44</v>
      </c>
      <c r="B14" s="10"/>
      <c r="C14" s="10"/>
      <c r="D14" s="10"/>
      <c r="E14" s="10">
        <v>2</v>
      </c>
      <c r="F14" s="10"/>
      <c r="G14" s="10">
        <v>3</v>
      </c>
      <c r="H14" s="10"/>
      <c r="I14" s="10">
        <v>2</v>
      </c>
      <c r="J14" s="10"/>
      <c r="K14" s="10"/>
      <c r="L14" s="10"/>
      <c r="M14" s="10"/>
      <c r="N14" s="10"/>
      <c r="O14" s="10">
        <v>478.53</v>
      </c>
      <c r="P14" s="10"/>
      <c r="Q14" s="10"/>
      <c r="R14" s="20">
        <f t="shared" si="1"/>
        <v>1678.53</v>
      </c>
      <c r="S14" s="21"/>
      <c r="T14" s="21"/>
    </row>
    <row r="15" spans="1:21" s="22" customFormat="1" x14ac:dyDescent="0.2">
      <c r="A15" s="10" t="s">
        <v>45</v>
      </c>
      <c r="B15" s="10"/>
      <c r="C15" s="10">
        <f>1+2</f>
        <v>3</v>
      </c>
      <c r="D15" s="10">
        <v>6</v>
      </c>
      <c r="E15" s="10">
        <v>7</v>
      </c>
      <c r="F15" s="10"/>
      <c r="G15" s="10">
        <v>7</v>
      </c>
      <c r="H15" s="10">
        <v>4</v>
      </c>
      <c r="I15" s="10"/>
      <c r="J15" s="10"/>
      <c r="K15" s="10"/>
      <c r="L15" s="10"/>
      <c r="M15" s="10"/>
      <c r="N15" s="10"/>
      <c r="O15" s="10"/>
      <c r="P15" s="10"/>
      <c r="Q15" s="10"/>
      <c r="R15" s="20">
        <f t="shared" si="1"/>
        <v>2760</v>
      </c>
      <c r="S15" s="21"/>
      <c r="T15" s="21"/>
    </row>
    <row r="16" spans="1:21" s="22" customFormat="1" x14ac:dyDescent="0.2">
      <c r="A16" s="10" t="s">
        <v>46</v>
      </c>
      <c r="B16" s="10"/>
      <c r="C16" s="10"/>
      <c r="D16" s="10"/>
      <c r="E16" s="10">
        <v>8</v>
      </c>
      <c r="F16" s="10"/>
      <c r="G16" s="10">
        <v>7</v>
      </c>
      <c r="H16" s="10">
        <v>1</v>
      </c>
      <c r="I16" s="10">
        <v>2</v>
      </c>
      <c r="J16" s="10"/>
      <c r="K16" s="10"/>
      <c r="L16" s="10"/>
      <c r="M16" s="10"/>
      <c r="N16" s="10"/>
      <c r="O16" s="10"/>
      <c r="P16" s="10"/>
      <c r="Q16" s="10"/>
      <c r="R16" s="20">
        <f t="shared" si="1"/>
        <v>2115</v>
      </c>
      <c r="S16" s="21"/>
      <c r="T16" s="21"/>
    </row>
    <row r="17" spans="1:20" s="22" customFormat="1" x14ac:dyDescent="0.2">
      <c r="A17" s="10" t="s">
        <v>47</v>
      </c>
      <c r="B17" s="10"/>
      <c r="C17" s="10"/>
      <c r="D17" s="10"/>
      <c r="E17" s="10">
        <v>9</v>
      </c>
      <c r="F17" s="10"/>
      <c r="G17" s="10">
        <v>12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20">
        <f t="shared" si="1"/>
        <v>1980</v>
      </c>
      <c r="S17" s="21"/>
      <c r="T17" s="21"/>
    </row>
    <row r="18" spans="1:20" s="22" customFormat="1" x14ac:dyDescent="0.2">
      <c r="A18" s="10" t="s">
        <v>48</v>
      </c>
      <c r="B18" s="10"/>
      <c r="C18" s="10"/>
      <c r="D18" s="10"/>
      <c r="E18" s="10">
        <v>5</v>
      </c>
      <c r="F18" s="10"/>
      <c r="G18" s="10">
        <v>7</v>
      </c>
      <c r="H18" s="10">
        <v>1</v>
      </c>
      <c r="I18" s="10">
        <v>1</v>
      </c>
      <c r="J18" s="10"/>
      <c r="K18" s="10"/>
      <c r="L18" s="10"/>
      <c r="M18" s="10"/>
      <c r="N18" s="10">
        <v>1</v>
      </c>
      <c r="O18" s="10"/>
      <c r="P18" s="10"/>
      <c r="Q18" s="10"/>
      <c r="R18" s="20">
        <f t="shared" si="1"/>
        <v>1860</v>
      </c>
      <c r="S18" s="21"/>
      <c r="T18" s="21"/>
    </row>
    <row r="19" spans="1:20" s="22" customFormat="1" x14ac:dyDescent="0.2">
      <c r="A19" s="10" t="s">
        <v>49</v>
      </c>
      <c r="B19" s="10"/>
      <c r="C19" s="10"/>
      <c r="D19" s="10"/>
      <c r="E19" s="10">
        <v>6</v>
      </c>
      <c r="F19" s="10"/>
      <c r="G19" s="10">
        <v>3</v>
      </c>
      <c r="H19" s="10">
        <v>2</v>
      </c>
      <c r="I19" s="10">
        <v>1</v>
      </c>
      <c r="J19" s="10"/>
      <c r="K19" s="10"/>
      <c r="L19" s="10"/>
      <c r="M19" s="10"/>
      <c r="N19" s="10"/>
      <c r="O19" s="10"/>
      <c r="P19" s="10"/>
      <c r="Q19" s="10"/>
      <c r="R19" s="20">
        <f t="shared" si="1"/>
        <v>1230</v>
      </c>
      <c r="S19" s="21"/>
      <c r="T19" s="21"/>
    </row>
    <row r="20" spans="1:20" x14ac:dyDescent="0.2">
      <c r="A20" s="10" t="s">
        <v>50</v>
      </c>
      <c r="B20" s="2"/>
      <c r="C20" s="2"/>
      <c r="D20" s="2"/>
      <c r="E20" s="2">
        <v>7</v>
      </c>
      <c r="F20" s="2"/>
      <c r="G20" s="2">
        <v>6</v>
      </c>
      <c r="H20" s="2">
        <v>1</v>
      </c>
      <c r="I20" s="2"/>
      <c r="J20" s="2"/>
      <c r="K20" s="2"/>
      <c r="L20" s="2"/>
      <c r="M20" s="2"/>
      <c r="N20" s="2"/>
      <c r="O20" s="2"/>
      <c r="P20" s="2"/>
      <c r="Q20" s="2"/>
      <c r="R20" s="20">
        <f t="shared" si="1"/>
        <v>1215</v>
      </c>
      <c r="S20" s="5"/>
      <c r="T20" s="5"/>
    </row>
    <row r="21" spans="1:20" x14ac:dyDescent="0.2">
      <c r="A21" s="10" t="s">
        <v>51</v>
      </c>
      <c r="B21" s="2"/>
      <c r="C21" s="2"/>
      <c r="D21" s="2"/>
      <c r="E21" s="2">
        <v>6</v>
      </c>
      <c r="F21" s="2"/>
      <c r="G21" s="2">
        <v>4</v>
      </c>
      <c r="H21" s="2">
        <v>4</v>
      </c>
      <c r="I21" s="2">
        <v>2</v>
      </c>
      <c r="J21" s="2"/>
      <c r="K21" s="2"/>
      <c r="L21" s="2"/>
      <c r="M21" s="2"/>
      <c r="N21" s="2"/>
      <c r="O21" s="2"/>
      <c r="P21" s="2"/>
      <c r="Q21" s="2"/>
      <c r="R21" s="9">
        <f t="shared" si="1"/>
        <v>1860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9"/>
      <c r="S25" s="5"/>
      <c r="T25" s="5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s="22" customForma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20"/>
      <c r="S27" s="21"/>
      <c r="T27" s="21"/>
    </row>
    <row r="28" spans="1:20" x14ac:dyDescent="0.2">
      <c r="A28" s="2" t="s">
        <v>7</v>
      </c>
      <c r="B28" s="2">
        <f t="shared" ref="B28:L28" si="2">SUM(B3:B27)</f>
        <v>95</v>
      </c>
      <c r="C28" s="2">
        <f t="shared" si="2"/>
        <v>248</v>
      </c>
      <c r="D28" s="2">
        <f t="shared" si="2"/>
        <v>6</v>
      </c>
      <c r="E28" s="2">
        <f t="shared" si="2"/>
        <v>373</v>
      </c>
      <c r="F28" s="2">
        <f t="shared" si="2"/>
        <v>4</v>
      </c>
      <c r="G28" s="2">
        <f t="shared" si="2"/>
        <v>104</v>
      </c>
      <c r="H28" s="2">
        <f t="shared" si="2"/>
        <v>39</v>
      </c>
      <c r="I28" s="2">
        <f t="shared" si="2"/>
        <v>23</v>
      </c>
      <c r="J28" s="2">
        <f t="shared" si="2"/>
        <v>5</v>
      </c>
      <c r="K28" s="2">
        <f>SUM(K3:K27)</f>
        <v>1</v>
      </c>
      <c r="L28" s="2">
        <f t="shared" si="2"/>
        <v>0</v>
      </c>
      <c r="M28" s="2">
        <f t="shared" ref="M28:Q28" si="3">SUM(M3:M27)</f>
        <v>0</v>
      </c>
      <c r="N28" s="2">
        <f t="shared" si="3"/>
        <v>1</v>
      </c>
      <c r="O28" s="2">
        <f t="shared" si="3"/>
        <v>7092.81</v>
      </c>
      <c r="P28" s="2">
        <f t="shared" si="3"/>
        <v>4550</v>
      </c>
      <c r="Q28" s="2">
        <f t="shared" si="3"/>
        <v>0</v>
      </c>
      <c r="R28" s="6">
        <f>SUM(R3:R27)</f>
        <v>96802.81</v>
      </c>
      <c r="T28" s="5">
        <f>SUM(R19:R27)</f>
        <v>4305</v>
      </c>
    </row>
  </sheetData>
  <mergeCells count="1">
    <mergeCell ref="C1:P1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1783C-635A-4D89-8B06-BB08399E4020}">
  <dimension ref="A1:T28"/>
  <sheetViews>
    <sheetView zoomScaleNormal="100" workbookViewId="0">
      <selection activeCell="O24" sqref="O24"/>
    </sheetView>
  </sheetViews>
  <sheetFormatPr defaultRowHeight="14.25" x14ac:dyDescent="0.2"/>
  <cols>
    <col min="1" max="1" width="12.875" customWidth="1"/>
    <col min="2" max="2" width="8.87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3"/>
      <c r="D3" s="27">
        <v>1</v>
      </c>
      <c r="E3" s="28">
        <v>9</v>
      </c>
      <c r="F3" s="27">
        <v>2</v>
      </c>
      <c r="G3" s="27">
        <v>5</v>
      </c>
      <c r="H3" s="27"/>
      <c r="I3" s="27">
        <v>1</v>
      </c>
      <c r="J3" s="27">
        <v>1</v>
      </c>
      <c r="K3" s="27"/>
      <c r="L3" s="27"/>
      <c r="M3" s="27"/>
      <c r="N3" s="27"/>
      <c r="O3" s="27">
        <v>482.16</v>
      </c>
      <c r="P3" s="27">
        <v>560</v>
      </c>
      <c r="Q3" s="27"/>
      <c r="R3" s="20">
        <f>(C3*100)+(D3*150)+(E3*60)+(F3*40)+(G3*120)+(H3*75)+(I3*360)+(J3*960)+(K3*550)+(L3*1035)+(M3*135)+(N3*285)+O3+P3+Q3+(B3*80)</f>
        <v>3732.16</v>
      </c>
    </row>
    <row r="4" spans="1:20" x14ac:dyDescent="0.2">
      <c r="A4" s="10" t="s">
        <v>31</v>
      </c>
      <c r="B4" s="10"/>
      <c r="C4" s="2"/>
      <c r="D4" s="2"/>
      <c r="E4" s="2">
        <v>8</v>
      </c>
      <c r="F4" s="2">
        <v>1</v>
      </c>
      <c r="G4" s="2">
        <v>12</v>
      </c>
      <c r="H4" s="2">
        <v>3</v>
      </c>
      <c r="I4" s="2"/>
      <c r="J4" s="2"/>
      <c r="K4" s="2">
        <v>1</v>
      </c>
      <c r="L4" s="2"/>
      <c r="M4" s="2"/>
      <c r="N4" s="2"/>
      <c r="O4" s="2">
        <v>1095.56</v>
      </c>
      <c r="P4" s="2">
        <v>280</v>
      </c>
      <c r="Q4" s="2"/>
      <c r="R4" s="20">
        <f t="shared" ref="R4:R21" si="0">(C4*100)+(D4*150)+(E4*60)+(F4*40)+(G4*120)+(H4*75)+(I4*360)+(J4*960)+(K4*550)+(L4*1035)+(M4*135)+(N4*285)+O4+P4+Q4+(B4*80)</f>
        <v>4110.5599999999995</v>
      </c>
    </row>
    <row r="5" spans="1:20" x14ac:dyDescent="0.2">
      <c r="A5" s="10" t="s">
        <v>32</v>
      </c>
      <c r="B5" s="10"/>
      <c r="C5" s="2"/>
      <c r="D5" s="2">
        <v>1</v>
      </c>
      <c r="E5" s="2">
        <v>10</v>
      </c>
      <c r="F5" s="2"/>
      <c r="G5" s="2">
        <v>9</v>
      </c>
      <c r="H5" s="2"/>
      <c r="I5" s="2"/>
      <c r="J5" s="2"/>
      <c r="K5" s="2">
        <v>1</v>
      </c>
      <c r="L5" s="2"/>
      <c r="M5" s="2"/>
      <c r="N5" s="2"/>
      <c r="O5" s="2">
        <v>574.12</v>
      </c>
      <c r="P5" s="2">
        <v>70</v>
      </c>
      <c r="Q5" s="2"/>
      <c r="R5" s="20">
        <f t="shared" si="0"/>
        <v>3024.12</v>
      </c>
    </row>
    <row r="6" spans="1:20" x14ac:dyDescent="0.2">
      <c r="A6" s="10" t="s">
        <v>34</v>
      </c>
      <c r="B6" s="10"/>
      <c r="C6" s="2"/>
      <c r="D6" s="2"/>
      <c r="E6" s="2">
        <v>5</v>
      </c>
      <c r="F6" s="2"/>
      <c r="G6" s="2">
        <v>7</v>
      </c>
      <c r="H6" s="2"/>
      <c r="I6" s="2">
        <v>1</v>
      </c>
      <c r="J6" s="2"/>
      <c r="K6" s="2">
        <v>1</v>
      </c>
      <c r="L6" s="2">
        <v>1</v>
      </c>
      <c r="M6" s="2"/>
      <c r="N6" s="2"/>
      <c r="O6" s="31">
        <v>381.4</v>
      </c>
      <c r="P6" s="2">
        <v>280</v>
      </c>
      <c r="Q6" s="2"/>
      <c r="R6" s="20">
        <f t="shared" si="0"/>
        <v>3746.4</v>
      </c>
    </row>
    <row r="7" spans="1:20" x14ac:dyDescent="0.2">
      <c r="A7" s="10" t="s">
        <v>36</v>
      </c>
      <c r="B7" s="10"/>
      <c r="C7" s="2"/>
      <c r="D7" s="2"/>
      <c r="E7" s="2">
        <v>7</v>
      </c>
      <c r="F7" s="2"/>
      <c r="G7" s="2">
        <v>11</v>
      </c>
      <c r="H7" s="2"/>
      <c r="I7" s="2"/>
      <c r="J7" s="2"/>
      <c r="K7" s="2"/>
      <c r="L7" s="2">
        <v>1</v>
      </c>
      <c r="M7" s="2"/>
      <c r="N7" s="2"/>
      <c r="O7" s="31">
        <v>714.2</v>
      </c>
      <c r="P7" s="2">
        <v>70</v>
      </c>
      <c r="Q7" s="2"/>
      <c r="R7" s="20">
        <f t="shared" si="0"/>
        <v>3559.2</v>
      </c>
    </row>
    <row r="8" spans="1:20" x14ac:dyDescent="0.2">
      <c r="A8" s="10" t="s">
        <v>37</v>
      </c>
      <c r="B8" s="10"/>
      <c r="C8" s="2"/>
      <c r="D8" s="2"/>
      <c r="E8" s="2">
        <v>5</v>
      </c>
      <c r="F8" s="2"/>
      <c r="G8" s="2">
        <v>9</v>
      </c>
      <c r="H8" s="2"/>
      <c r="I8" s="2">
        <v>3</v>
      </c>
      <c r="J8" s="2"/>
      <c r="K8" s="2"/>
      <c r="L8" s="2"/>
      <c r="M8" s="2"/>
      <c r="N8" s="2">
        <v>1</v>
      </c>
      <c r="O8" s="2">
        <v>411</v>
      </c>
      <c r="P8" s="2"/>
      <c r="Q8" s="2"/>
      <c r="R8" s="20">
        <f t="shared" si="0"/>
        <v>3156</v>
      </c>
    </row>
    <row r="9" spans="1:20" x14ac:dyDescent="0.2">
      <c r="A9" s="10" t="s">
        <v>38</v>
      </c>
      <c r="B9" s="10"/>
      <c r="C9" s="2"/>
      <c r="D9" s="2"/>
      <c r="E9" s="2"/>
      <c r="F9" s="2"/>
      <c r="G9" s="2"/>
      <c r="H9" s="2">
        <v>2</v>
      </c>
      <c r="I9" s="2">
        <v>2</v>
      </c>
      <c r="J9" s="2"/>
      <c r="K9" s="2">
        <v>1</v>
      </c>
      <c r="L9" s="2"/>
      <c r="M9" s="2"/>
      <c r="N9" s="2">
        <v>7</v>
      </c>
      <c r="O9" s="2">
        <v>1134.3900000000001</v>
      </c>
      <c r="P9" s="2"/>
      <c r="Q9" s="2"/>
      <c r="R9" s="20">
        <f t="shared" si="0"/>
        <v>4549.3900000000003</v>
      </c>
      <c r="S9" s="5"/>
    </row>
    <row r="10" spans="1:20" x14ac:dyDescent="0.2">
      <c r="A10" s="10" t="s">
        <v>39</v>
      </c>
      <c r="B10" s="10"/>
      <c r="C10" s="2"/>
      <c r="D10" s="2"/>
      <c r="E10" s="2">
        <v>10</v>
      </c>
      <c r="F10" s="2"/>
      <c r="G10" s="2">
        <v>10</v>
      </c>
      <c r="H10" s="2"/>
      <c r="I10" s="2">
        <v>1</v>
      </c>
      <c r="J10" s="2"/>
      <c r="K10" s="2"/>
      <c r="L10" s="2"/>
      <c r="M10" s="2"/>
      <c r="N10" s="2">
        <v>2</v>
      </c>
      <c r="O10" s="2">
        <v>1560.52</v>
      </c>
      <c r="P10" s="2"/>
      <c r="Q10" s="2"/>
      <c r="R10" s="20">
        <f t="shared" si="0"/>
        <v>4290.5200000000004</v>
      </c>
    </row>
    <row r="11" spans="1:20" x14ac:dyDescent="0.2">
      <c r="A11" s="10" t="s">
        <v>41</v>
      </c>
      <c r="B11" s="2">
        <v>4</v>
      </c>
      <c r="C11" s="2"/>
      <c r="D11" s="2"/>
      <c r="E11" s="2">
        <v>16</v>
      </c>
      <c r="F11" s="2"/>
      <c r="G11" s="2">
        <v>7</v>
      </c>
      <c r="H11" s="2">
        <v>1</v>
      </c>
      <c r="I11" s="2"/>
      <c r="J11" s="2"/>
      <c r="K11" s="2"/>
      <c r="L11" s="2">
        <v>1</v>
      </c>
      <c r="M11" s="2"/>
      <c r="N11" s="2"/>
      <c r="O11" s="2">
        <v>1341.28</v>
      </c>
      <c r="P11" s="2"/>
      <c r="Q11" s="2"/>
      <c r="R11" s="20">
        <f t="shared" si="0"/>
        <v>4571.28</v>
      </c>
      <c r="S11" s="5"/>
      <c r="T11" s="5"/>
    </row>
    <row r="12" spans="1:20" x14ac:dyDescent="0.2">
      <c r="A12" s="10" t="s">
        <v>42</v>
      </c>
      <c r="B12" s="2">
        <v>5</v>
      </c>
      <c r="C12" s="2"/>
      <c r="D12" s="2"/>
      <c r="E12" s="2">
        <v>5</v>
      </c>
      <c r="F12" s="2"/>
      <c r="G12" s="2">
        <v>4</v>
      </c>
      <c r="H12" s="2"/>
      <c r="I12" s="2"/>
      <c r="J12" s="2"/>
      <c r="K12" s="2"/>
      <c r="L12" s="2"/>
      <c r="M12" s="2"/>
      <c r="N12" s="2"/>
      <c r="O12" s="2">
        <v>1060.6600000000001</v>
      </c>
      <c r="P12" s="2"/>
      <c r="Q12" s="2"/>
      <c r="R12" s="20">
        <f t="shared" si="0"/>
        <v>2240.66</v>
      </c>
      <c r="S12" s="5"/>
      <c r="T12" s="5"/>
    </row>
    <row r="13" spans="1:20" x14ac:dyDescent="0.2">
      <c r="A13" s="10" t="s">
        <v>43</v>
      </c>
      <c r="B13" s="2">
        <v>3</v>
      </c>
      <c r="C13" s="2"/>
      <c r="D13" s="2"/>
      <c r="E13" s="2">
        <v>6</v>
      </c>
      <c r="F13" s="2"/>
      <c r="G13" s="2">
        <v>13</v>
      </c>
      <c r="H13" s="2"/>
      <c r="I13" s="2">
        <v>2</v>
      </c>
      <c r="J13" s="2"/>
      <c r="K13" s="2"/>
      <c r="L13" s="2"/>
      <c r="M13" s="2"/>
      <c r="N13" s="2"/>
      <c r="O13" s="2">
        <v>1447.88</v>
      </c>
      <c r="P13" s="2"/>
      <c r="Q13" s="2"/>
      <c r="R13" s="20">
        <f t="shared" si="0"/>
        <v>4327.88</v>
      </c>
      <c r="S13" s="5"/>
      <c r="T13" s="5"/>
    </row>
    <row r="14" spans="1:20" x14ac:dyDescent="0.2">
      <c r="A14" s="10" t="s">
        <v>44</v>
      </c>
      <c r="B14" s="2">
        <v>2</v>
      </c>
      <c r="C14" s="2"/>
      <c r="D14" s="2"/>
      <c r="E14" s="2">
        <v>3</v>
      </c>
      <c r="F14" s="2"/>
      <c r="G14" s="2">
        <v>2</v>
      </c>
      <c r="H14" s="2">
        <v>1</v>
      </c>
      <c r="I14" s="2"/>
      <c r="J14" s="2"/>
      <c r="K14" s="2"/>
      <c r="L14" s="2"/>
      <c r="M14" s="2"/>
      <c r="N14" s="2">
        <v>2</v>
      </c>
      <c r="O14" s="31">
        <v>179.6</v>
      </c>
      <c r="P14" s="2"/>
      <c r="Q14" s="2"/>
      <c r="R14" s="20">
        <f t="shared" si="0"/>
        <v>1404.6</v>
      </c>
      <c r="S14" s="5"/>
      <c r="T14" s="5"/>
    </row>
    <row r="15" spans="1:20" x14ac:dyDescent="0.2">
      <c r="A15" s="10" t="s">
        <v>45</v>
      </c>
      <c r="B15" s="2">
        <v>2</v>
      </c>
      <c r="C15" s="2"/>
      <c r="D15" s="2"/>
      <c r="E15" s="2">
        <v>6</v>
      </c>
      <c r="F15" s="2"/>
      <c r="G15" s="2">
        <v>13</v>
      </c>
      <c r="H15" s="2">
        <v>1</v>
      </c>
      <c r="I15" s="2">
        <v>2</v>
      </c>
      <c r="J15" s="2"/>
      <c r="K15" s="2"/>
      <c r="L15" s="2"/>
      <c r="M15" s="2"/>
      <c r="N15" s="2">
        <v>2</v>
      </c>
      <c r="O15" s="2"/>
      <c r="P15" s="2"/>
      <c r="Q15" s="2"/>
      <c r="R15" s="20">
        <f t="shared" si="0"/>
        <v>3445</v>
      </c>
      <c r="S15" s="5"/>
      <c r="T15" s="5"/>
    </row>
    <row r="16" spans="1:20" x14ac:dyDescent="0.2">
      <c r="A16" s="10" t="s">
        <v>46</v>
      </c>
      <c r="B16" s="2"/>
      <c r="C16" s="2"/>
      <c r="D16" s="2"/>
      <c r="E16" s="2">
        <v>34</v>
      </c>
      <c r="F16" s="2"/>
      <c r="G16" s="2">
        <v>8</v>
      </c>
      <c r="H16" s="2">
        <v>1</v>
      </c>
      <c r="I16" s="2">
        <v>1</v>
      </c>
      <c r="J16" s="2"/>
      <c r="K16" s="2"/>
      <c r="L16" s="2"/>
      <c r="M16" s="2"/>
      <c r="N16" s="2">
        <v>2</v>
      </c>
      <c r="O16" s="2"/>
      <c r="P16" s="2"/>
      <c r="Q16" s="2"/>
      <c r="R16" s="20">
        <f t="shared" si="0"/>
        <v>4005</v>
      </c>
      <c r="S16" s="5"/>
      <c r="T16" s="5"/>
    </row>
    <row r="17" spans="1:20" x14ac:dyDescent="0.2">
      <c r="A17" s="10" t="s">
        <v>47</v>
      </c>
      <c r="B17" s="2"/>
      <c r="C17" s="2"/>
      <c r="D17" s="2"/>
      <c r="E17" s="2">
        <v>5</v>
      </c>
      <c r="F17" s="2">
        <v>7</v>
      </c>
      <c r="G17" s="2">
        <v>10</v>
      </c>
      <c r="H17" s="2"/>
      <c r="I17" s="2">
        <v>1</v>
      </c>
      <c r="J17" s="2"/>
      <c r="K17" s="2">
        <v>1</v>
      </c>
      <c r="L17" s="2">
        <v>2</v>
      </c>
      <c r="M17" s="2"/>
      <c r="N17" s="2"/>
      <c r="O17" s="2"/>
      <c r="P17" s="2"/>
      <c r="Q17" s="2"/>
      <c r="R17" s="20">
        <f t="shared" si="0"/>
        <v>4760</v>
      </c>
      <c r="S17" s="5"/>
      <c r="T17" s="5"/>
    </row>
    <row r="18" spans="1:20" x14ac:dyDescent="0.2">
      <c r="A18" s="10" t="s">
        <v>48</v>
      </c>
      <c r="B18" s="2"/>
      <c r="C18" s="2"/>
      <c r="D18" s="2"/>
      <c r="E18" s="2">
        <v>13</v>
      </c>
      <c r="F18" s="2"/>
      <c r="G18" s="2">
        <v>9</v>
      </c>
      <c r="H18" s="2"/>
      <c r="I18" s="2"/>
      <c r="J18" s="2"/>
      <c r="K18" s="2">
        <v>1</v>
      </c>
      <c r="L18" s="2"/>
      <c r="M18" s="2"/>
      <c r="N18" s="2"/>
      <c r="O18" s="2"/>
      <c r="P18" s="2"/>
      <c r="Q18" s="2"/>
      <c r="R18" s="20">
        <f t="shared" si="0"/>
        <v>2410</v>
      </c>
      <c r="S18" s="5"/>
      <c r="T18" s="5"/>
    </row>
    <row r="19" spans="1:20" x14ac:dyDescent="0.2">
      <c r="A19" s="10" t="s">
        <v>49</v>
      </c>
      <c r="B19" s="2"/>
      <c r="C19" s="2"/>
      <c r="D19" s="2"/>
      <c r="E19" s="2">
        <v>5</v>
      </c>
      <c r="F19" s="2"/>
      <c r="G19" s="2">
        <v>17</v>
      </c>
      <c r="H19" s="2"/>
      <c r="I19" s="2">
        <v>3</v>
      </c>
      <c r="J19" s="2"/>
      <c r="K19" s="2"/>
      <c r="L19" s="2">
        <v>1</v>
      </c>
      <c r="M19" s="2"/>
      <c r="N19" s="2"/>
      <c r="O19" s="2"/>
      <c r="P19" s="2"/>
      <c r="Q19" s="2"/>
      <c r="R19" s="20">
        <f t="shared" si="0"/>
        <v>4455</v>
      </c>
      <c r="S19" s="5"/>
      <c r="T19" s="5"/>
    </row>
    <row r="20" spans="1:20" x14ac:dyDescent="0.2">
      <c r="A20" s="10" t="s">
        <v>50</v>
      </c>
      <c r="B20" s="2"/>
      <c r="C20" s="2"/>
      <c r="D20" s="2"/>
      <c r="E20" s="2">
        <v>3</v>
      </c>
      <c r="F20" s="2"/>
      <c r="G20" s="2">
        <v>10</v>
      </c>
      <c r="H20" s="2">
        <v>1</v>
      </c>
      <c r="I20" s="2">
        <v>3</v>
      </c>
      <c r="J20" s="2"/>
      <c r="K20" s="2"/>
      <c r="L20" s="2"/>
      <c r="M20" s="2"/>
      <c r="N20" s="2"/>
      <c r="O20" s="2"/>
      <c r="P20" s="2"/>
      <c r="Q20" s="2"/>
      <c r="R20" s="20">
        <f t="shared" si="0"/>
        <v>2535</v>
      </c>
      <c r="S20" s="5"/>
      <c r="T20" s="5"/>
    </row>
    <row r="21" spans="1:20" x14ac:dyDescent="0.2">
      <c r="A21" s="10" t="s">
        <v>51</v>
      </c>
      <c r="B21" s="2"/>
      <c r="C21" s="2"/>
      <c r="D21" s="2"/>
      <c r="E21" s="2">
        <v>27</v>
      </c>
      <c r="F21" s="2"/>
      <c r="G21" s="2">
        <v>11</v>
      </c>
      <c r="H21" s="2"/>
      <c r="I21" s="2">
        <v>2</v>
      </c>
      <c r="J21" s="2"/>
      <c r="K21" s="2"/>
      <c r="L21" s="2"/>
      <c r="M21" s="2"/>
      <c r="N21" s="2">
        <v>2</v>
      </c>
      <c r="O21" s="2"/>
      <c r="P21" s="2"/>
      <c r="Q21" s="2"/>
      <c r="R21" s="20">
        <f t="shared" si="0"/>
        <v>4230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s="22" customForma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0"/>
      <c r="S25" s="21"/>
      <c r="T25" s="21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 t="shared" ref="B28:C28" si="1">SUM(B3:B27)</f>
        <v>16</v>
      </c>
      <c r="C28" s="2">
        <f t="shared" si="1"/>
        <v>0</v>
      </c>
      <c r="D28" s="2">
        <f t="shared" ref="D28" si="2">SUM(D3:D27)</f>
        <v>2</v>
      </c>
      <c r="E28" s="2">
        <f t="shared" ref="E28" si="3">SUM(E3:E27)</f>
        <v>177</v>
      </c>
      <c r="F28" s="2">
        <f t="shared" ref="F28" si="4">SUM(F3:F27)</f>
        <v>10</v>
      </c>
      <c r="G28" s="2">
        <f t="shared" ref="G28" si="5">SUM(G3:G27)</f>
        <v>167</v>
      </c>
      <c r="H28" s="2">
        <f t="shared" ref="H28" si="6">SUM(H3:H27)</f>
        <v>10</v>
      </c>
      <c r="I28" s="2">
        <f t="shared" ref="I28" si="7">SUM(I3:I27)</f>
        <v>22</v>
      </c>
      <c r="J28" s="2">
        <f t="shared" ref="J28" si="8">SUM(J3:J27)</f>
        <v>1</v>
      </c>
      <c r="K28" s="2">
        <f t="shared" ref="K28" si="9">SUM(K3:K27)</f>
        <v>6</v>
      </c>
      <c r="L28" s="2">
        <f t="shared" ref="L28" si="10">SUM(L3:L27)</f>
        <v>6</v>
      </c>
      <c r="M28" s="2">
        <f t="shared" ref="M28" si="11">SUM(M3:M27)</f>
        <v>0</v>
      </c>
      <c r="N28" s="2">
        <f t="shared" ref="N28" si="12">SUM(N3:N27)</f>
        <v>18</v>
      </c>
      <c r="O28" s="2">
        <f t="shared" ref="O28" si="13">SUM(O3:O27)</f>
        <v>10382.770000000002</v>
      </c>
      <c r="P28" s="2">
        <f t="shared" ref="P28" si="14">SUM(P3:P27)</f>
        <v>1260</v>
      </c>
      <c r="Q28" s="2">
        <f t="shared" ref="Q28" si="15">SUM(Q3:Q27)</f>
        <v>0</v>
      </c>
      <c r="R28" s="37">
        <f>SUM(R3:R27)</f>
        <v>68552.76999999999</v>
      </c>
      <c r="T28" s="5">
        <f>SUM(R19:R27)</f>
        <v>11220</v>
      </c>
    </row>
  </sheetData>
  <mergeCells count="1">
    <mergeCell ref="C1:P1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A4DA1-BB44-4801-B856-77CB2953D227}">
  <dimension ref="A1:T28"/>
  <sheetViews>
    <sheetView zoomScale="96" zoomScaleNormal="96" workbookViewId="0">
      <selection activeCell="E21" sqref="E21"/>
    </sheetView>
  </sheetViews>
  <sheetFormatPr defaultRowHeight="14.25" x14ac:dyDescent="0.2"/>
  <cols>
    <col min="1" max="1" width="12.875" customWidth="1"/>
    <col min="2" max="2" width="9.2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3"/>
      <c r="D3" s="3"/>
      <c r="E3" s="8"/>
      <c r="F3" s="3"/>
      <c r="G3" s="3"/>
      <c r="H3" s="3"/>
      <c r="I3" s="3"/>
      <c r="J3" s="3"/>
      <c r="K3" s="3"/>
      <c r="L3" s="3"/>
      <c r="M3" s="3"/>
      <c r="N3" s="3"/>
      <c r="O3" s="27">
        <v>184.92</v>
      </c>
      <c r="P3" s="3"/>
      <c r="Q3" s="3"/>
      <c r="R3" s="20">
        <f>(C3*100)+(D3*150)+(E3*60)+(F3*40)+(G3*120)+(H3*75)+(I3*360)+(J3*960)+(K3*550)+(L3*1035)+(M3*135)+(N3*285)+O3+P3+Q3+(B3*80)</f>
        <v>184.92</v>
      </c>
    </row>
    <row r="4" spans="1:20" x14ac:dyDescent="0.2">
      <c r="A4" s="10" t="s">
        <v>31</v>
      </c>
      <c r="B4" s="10"/>
      <c r="C4" s="2"/>
      <c r="D4" s="2"/>
      <c r="E4" s="2"/>
      <c r="F4" s="2"/>
      <c r="G4" s="2">
        <v>3</v>
      </c>
      <c r="H4" s="2">
        <v>3</v>
      </c>
      <c r="I4" s="2">
        <v>1</v>
      </c>
      <c r="J4" s="2"/>
      <c r="K4" s="2"/>
      <c r="L4" s="2"/>
      <c r="M4" s="2"/>
      <c r="N4" s="2"/>
      <c r="O4" s="31">
        <v>839.7</v>
      </c>
      <c r="P4" s="2"/>
      <c r="Q4" s="2">
        <v>100</v>
      </c>
      <c r="R4" s="20">
        <f t="shared" ref="R4:R21" si="0">(C4*100)+(D4*150)+(E4*60)+(F4*40)+(G4*120)+(H4*75)+(I4*360)+(J4*960)+(K4*550)+(L4*1035)+(M4*135)+(N4*285)+O4+P4+Q4+(B4*80)</f>
        <v>1884.7</v>
      </c>
    </row>
    <row r="5" spans="1:20" x14ac:dyDescent="0.2">
      <c r="A5" s="10" t="s">
        <v>32</v>
      </c>
      <c r="B5" s="10"/>
      <c r="C5" s="2">
        <v>3</v>
      </c>
      <c r="D5" s="2"/>
      <c r="E5" s="2">
        <v>3</v>
      </c>
      <c r="F5" s="2"/>
      <c r="G5" s="2">
        <v>7</v>
      </c>
      <c r="H5" s="2"/>
      <c r="I5" s="2">
        <v>1</v>
      </c>
      <c r="J5" s="2"/>
      <c r="K5" s="2"/>
      <c r="L5" s="2"/>
      <c r="M5" s="2"/>
      <c r="N5" s="2">
        <v>1</v>
      </c>
      <c r="O5" s="2">
        <v>1463.97</v>
      </c>
      <c r="P5" s="2"/>
      <c r="Q5" s="2"/>
      <c r="R5" s="20">
        <f t="shared" si="0"/>
        <v>3428.9700000000003</v>
      </c>
    </row>
    <row r="6" spans="1:20" x14ac:dyDescent="0.2">
      <c r="A6" s="10" t="s">
        <v>34</v>
      </c>
      <c r="B6" s="10"/>
      <c r="C6" s="2">
        <v>32</v>
      </c>
      <c r="D6" s="2"/>
      <c r="E6" s="2">
        <v>1</v>
      </c>
      <c r="F6" s="2"/>
      <c r="G6" s="2">
        <v>4</v>
      </c>
      <c r="H6" s="2">
        <v>1</v>
      </c>
      <c r="I6" s="2"/>
      <c r="J6" s="2"/>
      <c r="K6" s="2"/>
      <c r="L6" s="2"/>
      <c r="M6" s="2"/>
      <c r="N6" s="2"/>
      <c r="O6" s="2">
        <v>943.12</v>
      </c>
      <c r="P6" s="2"/>
      <c r="Q6" s="2"/>
      <c r="R6" s="20">
        <f t="shared" si="0"/>
        <v>4758.12</v>
      </c>
    </row>
    <row r="7" spans="1:20" x14ac:dyDescent="0.2">
      <c r="A7" s="10" t="s">
        <v>36</v>
      </c>
      <c r="B7" s="10"/>
      <c r="C7" s="2">
        <v>152</v>
      </c>
      <c r="D7" s="2"/>
      <c r="E7" s="2"/>
      <c r="F7" s="2"/>
      <c r="G7" s="2">
        <v>6</v>
      </c>
      <c r="H7" s="2"/>
      <c r="I7" s="2"/>
      <c r="J7" s="2"/>
      <c r="K7" s="2"/>
      <c r="L7" s="2"/>
      <c r="M7" s="2"/>
      <c r="N7" s="2"/>
      <c r="O7" s="2">
        <v>480.33</v>
      </c>
      <c r="P7" s="2"/>
      <c r="Q7" s="2"/>
      <c r="R7" s="20">
        <f t="shared" si="0"/>
        <v>16400.330000000002</v>
      </c>
    </row>
    <row r="8" spans="1:20" x14ac:dyDescent="0.2">
      <c r="A8" s="10" t="s">
        <v>37</v>
      </c>
      <c r="B8" s="10"/>
      <c r="C8" s="2">
        <v>23</v>
      </c>
      <c r="D8" s="2"/>
      <c r="E8" s="2"/>
      <c r="F8" s="2"/>
      <c r="G8" s="2">
        <v>4</v>
      </c>
      <c r="H8" s="2">
        <v>1</v>
      </c>
      <c r="I8" s="2">
        <v>2</v>
      </c>
      <c r="J8" s="2"/>
      <c r="K8" s="2"/>
      <c r="L8" s="2"/>
      <c r="M8" s="2"/>
      <c r="N8" s="2">
        <v>1</v>
      </c>
      <c r="O8" s="2">
        <v>112.68</v>
      </c>
      <c r="P8" s="2"/>
      <c r="Q8" s="2"/>
      <c r="R8" s="20">
        <f t="shared" si="0"/>
        <v>3972.68</v>
      </c>
    </row>
    <row r="9" spans="1:20" x14ac:dyDescent="0.2">
      <c r="A9" s="10" t="s">
        <v>38</v>
      </c>
      <c r="B9" s="10"/>
      <c r="C9" s="2">
        <v>15</v>
      </c>
      <c r="D9" s="2">
        <v>1</v>
      </c>
      <c r="E9" s="2">
        <v>2</v>
      </c>
      <c r="F9" s="2"/>
      <c r="G9" s="2">
        <v>9</v>
      </c>
      <c r="H9" s="2"/>
      <c r="I9" s="2">
        <v>1</v>
      </c>
      <c r="J9" s="2">
        <v>1</v>
      </c>
      <c r="K9" s="2"/>
      <c r="L9" s="2">
        <v>1</v>
      </c>
      <c r="M9" s="2"/>
      <c r="N9" s="2">
        <v>2</v>
      </c>
      <c r="O9" s="31">
        <v>834.9</v>
      </c>
      <c r="P9" s="2"/>
      <c r="Q9" s="2"/>
      <c r="R9" s="20">
        <f t="shared" si="0"/>
        <v>6609.9</v>
      </c>
    </row>
    <row r="10" spans="1:20" x14ac:dyDescent="0.2">
      <c r="A10" s="10" t="s">
        <v>39</v>
      </c>
      <c r="B10" s="10"/>
      <c r="C10" s="2">
        <v>15</v>
      </c>
      <c r="D10" s="2"/>
      <c r="E10" s="2">
        <v>3</v>
      </c>
      <c r="F10" s="2"/>
      <c r="G10" s="2">
        <v>9</v>
      </c>
      <c r="H10" s="2"/>
      <c r="I10" s="2">
        <v>1</v>
      </c>
      <c r="J10" s="2"/>
      <c r="K10" s="2"/>
      <c r="L10" s="2"/>
      <c r="M10" s="2"/>
      <c r="N10" s="2">
        <v>1</v>
      </c>
      <c r="O10" s="2">
        <v>1038.74</v>
      </c>
      <c r="P10" s="2"/>
      <c r="Q10" s="2"/>
      <c r="R10" s="20">
        <f t="shared" si="0"/>
        <v>4443.74</v>
      </c>
    </row>
    <row r="11" spans="1:20" x14ac:dyDescent="0.2">
      <c r="A11" s="10" t="s">
        <v>41</v>
      </c>
      <c r="B11" s="2"/>
      <c r="C11" s="2"/>
      <c r="D11" s="2"/>
      <c r="E11" s="2">
        <v>1</v>
      </c>
      <c r="F11" s="2">
        <v>1</v>
      </c>
      <c r="G11" s="2">
        <v>4</v>
      </c>
      <c r="H11" s="2"/>
      <c r="I11" s="2">
        <v>1</v>
      </c>
      <c r="J11" s="2"/>
      <c r="K11" s="2"/>
      <c r="L11" s="2"/>
      <c r="M11" s="2"/>
      <c r="N11" s="2"/>
      <c r="O11" s="2">
        <v>446.06</v>
      </c>
      <c r="P11" s="2"/>
      <c r="Q11" s="2"/>
      <c r="R11" s="20">
        <f t="shared" si="0"/>
        <v>1386.06</v>
      </c>
      <c r="S11" s="5"/>
      <c r="T11" s="5"/>
    </row>
    <row r="12" spans="1:20" x14ac:dyDescent="0.2">
      <c r="A12" s="10" t="s">
        <v>42</v>
      </c>
      <c r="B12" s="2"/>
      <c r="C12" s="2">
        <v>47</v>
      </c>
      <c r="D12" s="2"/>
      <c r="E12" s="2"/>
      <c r="F12" s="2"/>
      <c r="G12" s="2">
        <v>5</v>
      </c>
      <c r="H12" s="2"/>
      <c r="I12" s="2"/>
      <c r="J12" s="2"/>
      <c r="K12" s="2"/>
      <c r="L12" s="2"/>
      <c r="M12" s="2"/>
      <c r="N12" s="2"/>
      <c r="O12" s="2">
        <v>502.13</v>
      </c>
      <c r="P12" s="2">
        <v>70</v>
      </c>
      <c r="Q12" s="2"/>
      <c r="R12" s="20">
        <f t="shared" si="0"/>
        <v>5872.13</v>
      </c>
      <c r="S12" s="5"/>
      <c r="T12" s="5"/>
    </row>
    <row r="13" spans="1:20" x14ac:dyDescent="0.2">
      <c r="A13" s="10" t="s">
        <v>43</v>
      </c>
      <c r="B13" s="2"/>
      <c r="C13" s="2"/>
      <c r="D13" s="2"/>
      <c r="E13" s="2">
        <v>13</v>
      </c>
      <c r="F13" s="2"/>
      <c r="G13" s="2">
        <v>3</v>
      </c>
      <c r="H13" s="2"/>
      <c r="I13" s="2"/>
      <c r="J13" s="2"/>
      <c r="K13" s="2"/>
      <c r="L13" s="2"/>
      <c r="M13" s="2"/>
      <c r="N13" s="2"/>
      <c r="O13" s="2">
        <v>1014.42</v>
      </c>
      <c r="P13" s="2"/>
      <c r="Q13" s="2"/>
      <c r="R13" s="20">
        <f t="shared" si="0"/>
        <v>2154.42</v>
      </c>
      <c r="S13" s="5"/>
      <c r="T13" s="5"/>
    </row>
    <row r="14" spans="1:20" x14ac:dyDescent="0.2">
      <c r="A14" s="10" t="s">
        <v>44</v>
      </c>
      <c r="B14" s="2">
        <v>21</v>
      </c>
      <c r="C14" s="2">
        <v>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>
        <v>323.35000000000002</v>
      </c>
      <c r="P14" s="2"/>
      <c r="Q14" s="2"/>
      <c r="R14" s="20">
        <f t="shared" si="0"/>
        <v>2203.35</v>
      </c>
      <c r="S14" s="5"/>
      <c r="T14" s="5"/>
    </row>
    <row r="15" spans="1:20" x14ac:dyDescent="0.2">
      <c r="A15" s="10" t="s">
        <v>45</v>
      </c>
      <c r="B15" s="2"/>
      <c r="C15" s="2"/>
      <c r="D15" s="2">
        <v>1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0">
        <f t="shared" si="0"/>
        <v>150</v>
      </c>
      <c r="S15" s="5"/>
      <c r="T15" s="5"/>
    </row>
    <row r="16" spans="1:20" x14ac:dyDescent="0.2">
      <c r="A16" s="10" t="s">
        <v>46</v>
      </c>
      <c r="B16" s="2"/>
      <c r="C16" s="2">
        <v>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0">
        <f t="shared" si="0"/>
        <v>200</v>
      </c>
      <c r="S16" s="5"/>
      <c r="T16" s="5"/>
    </row>
    <row r="17" spans="1:20" x14ac:dyDescent="0.2">
      <c r="A17" s="10" t="s">
        <v>47</v>
      </c>
      <c r="B17" s="2"/>
      <c r="C17" s="2"/>
      <c r="D17" s="2"/>
      <c r="E17" s="2"/>
      <c r="F17" s="2"/>
      <c r="G17" s="2">
        <v>1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0">
        <f t="shared" si="0"/>
        <v>120</v>
      </c>
      <c r="S17" s="5"/>
      <c r="T17" s="5"/>
    </row>
    <row r="18" spans="1:20" x14ac:dyDescent="0.2">
      <c r="A18" s="10" t="s">
        <v>48</v>
      </c>
      <c r="B18" s="2"/>
      <c r="C18" s="2">
        <v>1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0">
        <f t="shared" si="0"/>
        <v>100</v>
      </c>
      <c r="S18" s="5"/>
      <c r="T18" s="5"/>
    </row>
    <row r="19" spans="1:20" x14ac:dyDescent="0.2">
      <c r="A19" s="10" t="s">
        <v>49</v>
      </c>
      <c r="B19" s="2"/>
      <c r="C19" s="2">
        <v>6</v>
      </c>
      <c r="D19" s="2"/>
      <c r="E19" s="2"/>
      <c r="F19" s="2"/>
      <c r="G19" s="2">
        <v>4</v>
      </c>
      <c r="H19" s="2">
        <v>1</v>
      </c>
      <c r="I19" s="2">
        <v>2</v>
      </c>
      <c r="J19" s="2"/>
      <c r="K19" s="2"/>
      <c r="L19" s="2"/>
      <c r="M19" s="2"/>
      <c r="N19" s="2"/>
      <c r="O19" s="2"/>
      <c r="P19" s="2"/>
      <c r="Q19" s="2"/>
      <c r="R19" s="9">
        <f t="shared" si="0"/>
        <v>1875</v>
      </c>
      <c r="S19" s="5"/>
      <c r="T19" s="5"/>
    </row>
    <row r="20" spans="1:20" x14ac:dyDescent="0.2">
      <c r="A20" s="10" t="s">
        <v>50</v>
      </c>
      <c r="B20" s="2"/>
      <c r="C20" s="2"/>
      <c r="D20" s="2"/>
      <c r="E20" s="2">
        <v>1</v>
      </c>
      <c r="F20" s="2"/>
      <c r="G20" s="2">
        <v>5</v>
      </c>
      <c r="H20" s="2"/>
      <c r="I20" s="2">
        <v>1</v>
      </c>
      <c r="J20" s="2"/>
      <c r="K20" s="2"/>
      <c r="L20" s="2"/>
      <c r="M20" s="2"/>
      <c r="N20" s="2"/>
      <c r="O20" s="2">
        <v>1262.5</v>
      </c>
      <c r="P20" s="2"/>
      <c r="Q20" s="2"/>
      <c r="R20" s="9">
        <f t="shared" si="0"/>
        <v>2282.5</v>
      </c>
      <c r="S20" s="5"/>
      <c r="T20" s="5"/>
    </row>
    <row r="21" spans="1:20" x14ac:dyDescent="0.2">
      <c r="A21" s="10" t="s">
        <v>51</v>
      </c>
      <c r="B21" s="2"/>
      <c r="C21" s="2">
        <v>3</v>
      </c>
      <c r="D21" s="2"/>
      <c r="E21" s="2">
        <v>4</v>
      </c>
      <c r="F21" s="2"/>
      <c r="G21" s="2">
        <v>5</v>
      </c>
      <c r="H21" s="2"/>
      <c r="I21" s="2">
        <v>2</v>
      </c>
      <c r="J21" s="2"/>
      <c r="K21" s="2"/>
      <c r="L21" s="2"/>
      <c r="M21" s="2"/>
      <c r="N21" s="2">
        <v>1</v>
      </c>
      <c r="O21" s="2">
        <v>1611.5</v>
      </c>
      <c r="P21" s="2">
        <v>435</v>
      </c>
      <c r="Q21" s="2"/>
      <c r="R21" s="9">
        <f t="shared" si="0"/>
        <v>4191.5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s="26" customFormat="1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  <c r="S25" s="25"/>
      <c r="T25" s="25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>SUM(B3:B27)</f>
        <v>21</v>
      </c>
      <c r="C28" s="2">
        <f>SUM(C3:C27)</f>
        <v>301</v>
      </c>
      <c r="D28" s="2">
        <f t="shared" ref="D28:J28" si="1">SUM(D3:D27)</f>
        <v>2</v>
      </c>
      <c r="E28" s="2">
        <f t="shared" si="1"/>
        <v>28</v>
      </c>
      <c r="F28" s="2">
        <f t="shared" si="1"/>
        <v>1</v>
      </c>
      <c r="G28" s="2">
        <f t="shared" si="1"/>
        <v>69</v>
      </c>
      <c r="H28" s="2">
        <f t="shared" si="1"/>
        <v>6</v>
      </c>
      <c r="I28" s="2">
        <f t="shared" si="1"/>
        <v>12</v>
      </c>
      <c r="J28" s="2">
        <f t="shared" si="1"/>
        <v>1</v>
      </c>
      <c r="K28" s="2">
        <f t="shared" ref="K28:R28" si="2">SUM(K3:K27)</f>
        <v>0</v>
      </c>
      <c r="L28" s="2">
        <f t="shared" si="2"/>
        <v>1</v>
      </c>
      <c r="M28" s="2">
        <f t="shared" si="2"/>
        <v>0</v>
      </c>
      <c r="N28" s="2">
        <f t="shared" si="2"/>
        <v>6</v>
      </c>
      <c r="O28" s="2">
        <f t="shared" si="2"/>
        <v>11058.32</v>
      </c>
      <c r="P28" s="2">
        <f t="shared" si="2"/>
        <v>505</v>
      </c>
      <c r="Q28" s="2">
        <f t="shared" si="2"/>
        <v>100</v>
      </c>
      <c r="R28" s="6">
        <f t="shared" si="2"/>
        <v>62218.319999999992</v>
      </c>
      <c r="T28" s="5">
        <f>SUM(R19:R27)</f>
        <v>8349</v>
      </c>
    </row>
  </sheetData>
  <mergeCells count="1">
    <mergeCell ref="C1:P1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3D101-8748-436E-A4AE-8F2B5592CB2E}">
  <dimension ref="A1:T28"/>
  <sheetViews>
    <sheetView workbookViewId="0">
      <selection activeCell="H24" sqref="H24"/>
    </sheetView>
  </sheetViews>
  <sheetFormatPr defaultRowHeight="14.25" x14ac:dyDescent="0.2"/>
  <cols>
    <col min="1" max="1" width="12.875" customWidth="1"/>
    <col min="2" max="2" width="8.7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3"/>
      <c r="D3" s="3"/>
      <c r="E3" s="8"/>
      <c r="F3" s="3"/>
      <c r="G3" s="27">
        <v>1</v>
      </c>
      <c r="H3" s="3"/>
      <c r="I3" s="27">
        <v>2</v>
      </c>
      <c r="J3" s="3"/>
      <c r="K3" s="3"/>
      <c r="L3" s="3"/>
      <c r="M3" s="3"/>
      <c r="N3" s="3"/>
      <c r="O3" s="29">
        <v>1195.2</v>
      </c>
      <c r="P3" s="3"/>
      <c r="Q3" s="27">
        <v>435</v>
      </c>
      <c r="R3" s="20">
        <f>(C3*100)+(D3*150)+(E3*60)+(F3*40)+(G3*120)+(H3*75)+(I3*360)+(J3*960)+(K3*550)+(L3*1035)+(M3*135)+(N3*285)+O3+P3+Q3+(B3*80)</f>
        <v>2470.1999999999998</v>
      </c>
    </row>
    <row r="4" spans="1:20" x14ac:dyDescent="0.2">
      <c r="A4" s="10" t="s">
        <v>31</v>
      </c>
      <c r="B4" s="10"/>
      <c r="C4" s="2"/>
      <c r="D4" s="2"/>
      <c r="E4" s="2">
        <v>10</v>
      </c>
      <c r="F4" s="2"/>
      <c r="G4" s="2">
        <v>3</v>
      </c>
      <c r="H4" s="2">
        <v>1</v>
      </c>
      <c r="I4" s="2">
        <v>3</v>
      </c>
      <c r="J4" s="2">
        <v>2</v>
      </c>
      <c r="K4" s="2"/>
      <c r="L4" s="2"/>
      <c r="M4" s="2"/>
      <c r="N4" s="2"/>
      <c r="O4" s="2">
        <v>978.52</v>
      </c>
      <c r="P4" s="2"/>
      <c r="Q4" s="2"/>
      <c r="R4" s="20">
        <f>(C4*100)+(D4*150)+(E4*60)+(F4*40)+(G4*120)+(H4*75)+(I4*360)+(J4*960)+(K4*550)+(L4*1035)+(M4*135)+(N4*285)+O4+P4+Q4+(B4*80)</f>
        <v>5013.5200000000004</v>
      </c>
    </row>
    <row r="5" spans="1:20" x14ac:dyDescent="0.2">
      <c r="A5" s="10" t="s">
        <v>32</v>
      </c>
      <c r="B5" s="10"/>
      <c r="C5" s="2"/>
      <c r="D5" s="2">
        <v>1</v>
      </c>
      <c r="E5" s="2">
        <v>1</v>
      </c>
      <c r="F5" s="2"/>
      <c r="G5" s="2">
        <v>1</v>
      </c>
      <c r="H5" s="2"/>
      <c r="I5" s="2">
        <v>1</v>
      </c>
      <c r="J5" s="2"/>
      <c r="K5" s="2"/>
      <c r="L5" s="2"/>
      <c r="M5" s="2"/>
      <c r="N5" s="2">
        <v>1</v>
      </c>
      <c r="O5" s="2"/>
      <c r="P5" s="2"/>
      <c r="Q5" s="2"/>
      <c r="R5" s="20">
        <f>(C5*100)+(D5*150)+(E5*60)+(F5*40)+(G5*120)+(H5*75)+(I5*360)+(J5*960)+(K5*550)+(L5*1035)+(M5*135)+(N5*285)+O5+P5+Q5+(B5*80)</f>
        <v>975</v>
      </c>
    </row>
    <row r="6" spans="1:20" x14ac:dyDescent="0.2">
      <c r="A6" s="10" t="s">
        <v>34</v>
      </c>
      <c r="B6" s="10"/>
      <c r="C6" s="2">
        <v>88</v>
      </c>
      <c r="D6" s="2"/>
      <c r="E6" s="2">
        <v>7</v>
      </c>
      <c r="F6" s="2">
        <v>3</v>
      </c>
      <c r="G6" s="2">
        <v>9</v>
      </c>
      <c r="H6" s="2"/>
      <c r="I6" s="2">
        <v>3</v>
      </c>
      <c r="J6" s="2"/>
      <c r="K6" s="2"/>
      <c r="L6" s="2"/>
      <c r="M6" s="2"/>
      <c r="N6" s="2">
        <v>1</v>
      </c>
      <c r="O6" s="2">
        <v>3282.66</v>
      </c>
      <c r="P6" s="2"/>
      <c r="Q6" s="2"/>
      <c r="R6" s="20">
        <f>(C6*100)+(D6*150)+(E6*60)+(F6*40)+(G6*120)+(H6*75)+(I6*360)+(J6*960)+(K6*550)+(L6*1035)+(M6*135)+(N6*285)+O6+P6+Q6+(B6*80)</f>
        <v>15067.66</v>
      </c>
    </row>
    <row r="7" spans="1:20" x14ac:dyDescent="0.2">
      <c r="A7" s="10" t="s">
        <v>36</v>
      </c>
      <c r="B7" s="10"/>
      <c r="C7" s="2">
        <v>91</v>
      </c>
      <c r="D7" s="2">
        <v>1</v>
      </c>
      <c r="E7" s="2">
        <v>1</v>
      </c>
      <c r="F7" s="2"/>
      <c r="G7" s="2">
        <v>7</v>
      </c>
      <c r="H7" s="2">
        <v>1</v>
      </c>
      <c r="I7" s="2"/>
      <c r="J7" s="2"/>
      <c r="K7" s="2"/>
      <c r="L7" s="2"/>
      <c r="M7" s="2"/>
      <c r="N7" s="2">
        <v>2</v>
      </c>
      <c r="O7" s="31">
        <v>1087.0999999999999</v>
      </c>
      <c r="P7" s="2"/>
      <c r="Q7" s="2"/>
      <c r="R7" s="20">
        <f>(C7*100)+(D7*150)+(E7*60)+(F7*40)+(G7*120)+(H7*75)+(I7*360)+(J7*960)+(K7*550)+(L7*1035)+(M7*135)+(N7*285)+O7+P7+Q7+(B7*80)</f>
        <v>11882.1</v>
      </c>
    </row>
    <row r="8" spans="1:20" x14ac:dyDescent="0.2">
      <c r="A8" s="10" t="s">
        <v>37</v>
      </c>
      <c r="B8" s="10"/>
      <c r="C8" s="2">
        <v>112</v>
      </c>
      <c r="D8" s="2">
        <v>1</v>
      </c>
      <c r="E8" s="2">
        <v>3</v>
      </c>
      <c r="F8" s="2"/>
      <c r="G8" s="2">
        <v>2</v>
      </c>
      <c r="H8" s="2">
        <v>1</v>
      </c>
      <c r="I8" s="2">
        <v>2</v>
      </c>
      <c r="J8" s="2">
        <v>1</v>
      </c>
      <c r="K8" s="2"/>
      <c r="L8" s="2">
        <v>1</v>
      </c>
      <c r="M8" s="2"/>
      <c r="N8" s="2">
        <v>1</v>
      </c>
      <c r="O8" s="31">
        <v>1132.3</v>
      </c>
      <c r="P8" s="2"/>
      <c r="Q8" s="2"/>
      <c r="R8" s="20">
        <f t="shared" ref="R8:R21" si="0">(C8*100)+(D8*150)+(E8*60)+(F8*40)+(G8*120)+(H8*75)+(I8*360)+(J8*960)+(K8*550)+(L8*1035)+(M8*135)+(N8*285)+O8+P8+Q8+(B8*80)</f>
        <v>15977.3</v>
      </c>
    </row>
    <row r="9" spans="1:20" x14ac:dyDescent="0.2">
      <c r="A9" s="10" t="s">
        <v>38</v>
      </c>
      <c r="B9" s="10"/>
      <c r="C9" s="2">
        <v>40</v>
      </c>
      <c r="D9" s="2"/>
      <c r="E9" s="2">
        <v>62</v>
      </c>
      <c r="F9" s="2"/>
      <c r="G9" s="2">
        <v>6</v>
      </c>
      <c r="H9" s="2"/>
      <c r="I9" s="2">
        <v>1</v>
      </c>
      <c r="J9" s="2"/>
      <c r="K9" s="2"/>
      <c r="L9" s="2"/>
      <c r="M9" s="2"/>
      <c r="N9" s="2"/>
      <c r="O9" s="2">
        <v>1357.86</v>
      </c>
      <c r="P9" s="2"/>
      <c r="Q9" s="2"/>
      <c r="R9" s="20">
        <f t="shared" si="0"/>
        <v>10157.86</v>
      </c>
    </row>
    <row r="10" spans="1:20" x14ac:dyDescent="0.2">
      <c r="A10" s="10" t="s">
        <v>39</v>
      </c>
      <c r="B10" s="10">
        <v>75</v>
      </c>
      <c r="C10" s="2">
        <v>45</v>
      </c>
      <c r="D10" s="2"/>
      <c r="E10" s="2">
        <v>40</v>
      </c>
      <c r="F10" s="2"/>
      <c r="G10" s="2">
        <v>3</v>
      </c>
      <c r="H10" s="2">
        <v>1</v>
      </c>
      <c r="I10" s="2">
        <v>4</v>
      </c>
      <c r="J10" s="2"/>
      <c r="K10" s="2"/>
      <c r="L10" s="2"/>
      <c r="M10" s="2"/>
      <c r="N10" s="2"/>
      <c r="O10" s="2">
        <v>1831.66</v>
      </c>
      <c r="P10" s="2"/>
      <c r="Q10" s="2"/>
      <c r="R10" s="20">
        <f>(C10*100)+(D10*150)+(E10*60)+(F10*40)+(G10*120)+(H10*75)+(I10*360)+(J10*960)+(K10*550)+(L10*1035)+(M10*135)+(N10*285)+O10+P10+Q10+(B10*80)</f>
        <v>16606.66</v>
      </c>
    </row>
    <row r="11" spans="1:20" x14ac:dyDescent="0.2">
      <c r="A11" s="10" t="s">
        <v>41</v>
      </c>
      <c r="B11" s="2">
        <v>66</v>
      </c>
      <c r="C11" s="2"/>
      <c r="D11" s="2"/>
      <c r="E11" s="2">
        <v>4</v>
      </c>
      <c r="F11" s="2"/>
      <c r="G11" s="2">
        <v>8</v>
      </c>
      <c r="H11" s="2"/>
      <c r="I11" s="2"/>
      <c r="J11" s="2"/>
      <c r="K11" s="2"/>
      <c r="L11" s="2"/>
      <c r="M11" s="2"/>
      <c r="N11" s="2"/>
      <c r="O11" s="2">
        <v>2169.7600000000002</v>
      </c>
      <c r="P11" s="2"/>
      <c r="Q11" s="2"/>
      <c r="R11" s="20">
        <f t="shared" si="0"/>
        <v>8649.76</v>
      </c>
      <c r="S11" s="5"/>
      <c r="T11" s="5"/>
    </row>
    <row r="12" spans="1:20" x14ac:dyDescent="0.2">
      <c r="A12" s="10" t="s">
        <v>42</v>
      </c>
      <c r="B12" s="2">
        <v>3</v>
      </c>
      <c r="C12" s="2"/>
      <c r="D12" s="2"/>
      <c r="E12" s="2">
        <v>8</v>
      </c>
      <c r="F12" s="2"/>
      <c r="G12" s="2">
        <v>5</v>
      </c>
      <c r="H12" s="2"/>
      <c r="I12" s="2"/>
      <c r="J12" s="2"/>
      <c r="K12" s="2"/>
      <c r="L12" s="2"/>
      <c r="M12" s="2"/>
      <c r="N12" s="2"/>
      <c r="O12" s="31">
        <v>1358.3</v>
      </c>
      <c r="P12" s="2">
        <v>770</v>
      </c>
      <c r="Q12" s="2"/>
      <c r="R12" s="20">
        <f t="shared" si="0"/>
        <v>3448.3</v>
      </c>
      <c r="S12" s="5"/>
      <c r="T12" s="5"/>
    </row>
    <row r="13" spans="1:20" x14ac:dyDescent="0.2">
      <c r="A13" s="10" t="s">
        <v>43</v>
      </c>
      <c r="B13" s="2">
        <v>6</v>
      </c>
      <c r="C13" s="2"/>
      <c r="D13" s="2"/>
      <c r="E13" s="2">
        <v>6</v>
      </c>
      <c r="F13" s="2"/>
      <c r="G13" s="2">
        <v>4</v>
      </c>
      <c r="H13" s="2"/>
      <c r="I13" s="2"/>
      <c r="J13" s="2"/>
      <c r="K13" s="2"/>
      <c r="L13" s="2"/>
      <c r="M13" s="2"/>
      <c r="N13" s="2"/>
      <c r="O13" s="2">
        <v>2115.96</v>
      </c>
      <c r="P13" s="2"/>
      <c r="Q13" s="2"/>
      <c r="R13" s="20">
        <f t="shared" si="0"/>
        <v>3435.96</v>
      </c>
      <c r="S13" s="5"/>
      <c r="T13" s="5"/>
    </row>
    <row r="14" spans="1:20" x14ac:dyDescent="0.2">
      <c r="A14" s="10" t="s">
        <v>44</v>
      </c>
      <c r="B14" s="2">
        <v>39</v>
      </c>
      <c r="C14" s="2"/>
      <c r="D14" s="2"/>
      <c r="E14" s="2">
        <v>2</v>
      </c>
      <c r="F14" s="2">
        <v>1</v>
      </c>
      <c r="G14" s="2">
        <v>2</v>
      </c>
      <c r="H14" s="2"/>
      <c r="I14" s="2"/>
      <c r="J14" s="2"/>
      <c r="K14" s="2"/>
      <c r="L14" s="2"/>
      <c r="M14" s="2"/>
      <c r="N14" s="2"/>
      <c r="O14" s="2">
        <v>1648.07</v>
      </c>
      <c r="P14" s="2">
        <v>70</v>
      </c>
      <c r="Q14" s="2"/>
      <c r="R14" s="20">
        <f t="shared" si="0"/>
        <v>5238.07</v>
      </c>
      <c r="S14" s="5"/>
      <c r="T14" s="5"/>
    </row>
    <row r="15" spans="1:20" x14ac:dyDescent="0.2">
      <c r="A15" s="10" t="s">
        <v>45</v>
      </c>
      <c r="B15" s="2">
        <v>3</v>
      </c>
      <c r="C15" s="2"/>
      <c r="D15" s="2"/>
      <c r="E15" s="2">
        <v>9</v>
      </c>
      <c r="F15" s="2"/>
      <c r="G15" s="2">
        <v>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0">
        <f t="shared" si="0"/>
        <v>1140</v>
      </c>
      <c r="S15" s="5"/>
      <c r="T15" s="5"/>
    </row>
    <row r="16" spans="1:20" x14ac:dyDescent="0.2">
      <c r="A16" s="10" t="s">
        <v>46</v>
      </c>
      <c r="B16" s="2"/>
      <c r="C16" s="2"/>
      <c r="D16" s="2"/>
      <c r="E16" s="2">
        <v>1</v>
      </c>
      <c r="F16" s="2"/>
      <c r="G16" s="2">
        <v>4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0">
        <f t="shared" si="0"/>
        <v>540</v>
      </c>
      <c r="S16" s="5"/>
      <c r="T16" s="5"/>
    </row>
    <row r="17" spans="1:20" x14ac:dyDescent="0.2">
      <c r="A17" s="10" t="s">
        <v>47</v>
      </c>
      <c r="B17" s="2">
        <v>4</v>
      </c>
      <c r="C17" s="2"/>
      <c r="D17" s="2"/>
      <c r="E17" s="2">
        <v>2</v>
      </c>
      <c r="F17" s="2">
        <v>2</v>
      </c>
      <c r="G17" s="2">
        <v>6</v>
      </c>
      <c r="H17" s="2"/>
      <c r="I17" s="2"/>
      <c r="J17" s="2"/>
      <c r="K17" s="2"/>
      <c r="L17" s="2"/>
      <c r="M17" s="2"/>
      <c r="N17" s="2"/>
      <c r="O17" s="2"/>
      <c r="P17" s="2">
        <v>70</v>
      </c>
      <c r="Q17" s="2"/>
      <c r="R17" s="20">
        <f t="shared" si="0"/>
        <v>1310</v>
      </c>
      <c r="S17" s="5"/>
      <c r="T17" s="5"/>
    </row>
    <row r="18" spans="1:20" x14ac:dyDescent="0.2">
      <c r="A18" s="10" t="s">
        <v>48</v>
      </c>
      <c r="B18" s="2"/>
      <c r="C18" s="2"/>
      <c r="D18" s="2"/>
      <c r="E18" s="2">
        <v>1</v>
      </c>
      <c r="F18" s="2"/>
      <c r="G18" s="2">
        <v>3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0">
        <f t="shared" si="0"/>
        <v>420</v>
      </c>
      <c r="S18" s="5"/>
      <c r="T18" s="5"/>
    </row>
    <row r="19" spans="1:20" x14ac:dyDescent="0.2">
      <c r="A19" s="10" t="s">
        <v>49</v>
      </c>
      <c r="B19" s="2"/>
      <c r="C19" s="2"/>
      <c r="D19" s="2"/>
      <c r="E19" s="2">
        <v>4</v>
      </c>
      <c r="F19" s="2"/>
      <c r="G19" s="2">
        <v>2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9">
        <f t="shared" si="0"/>
        <v>480</v>
      </c>
      <c r="S19" s="5"/>
      <c r="T19" s="5"/>
    </row>
    <row r="20" spans="1:20" x14ac:dyDescent="0.2">
      <c r="A20" s="10" t="s">
        <v>50</v>
      </c>
      <c r="B20" s="2"/>
      <c r="C20" s="2"/>
      <c r="D20" s="2"/>
      <c r="E20" s="2">
        <v>10</v>
      </c>
      <c r="F20" s="2"/>
      <c r="G20" s="2">
        <v>4</v>
      </c>
      <c r="H20" s="2"/>
      <c r="I20" s="2"/>
      <c r="J20" s="2"/>
      <c r="K20" s="2"/>
      <c r="L20" s="2"/>
      <c r="M20" s="2"/>
      <c r="N20" s="2"/>
      <c r="O20" s="2"/>
      <c r="P20" s="2">
        <v>140</v>
      </c>
      <c r="Q20" s="2"/>
      <c r="R20" s="9">
        <f t="shared" si="0"/>
        <v>1220</v>
      </c>
      <c r="S20" s="5"/>
      <c r="T20" s="5"/>
    </row>
    <row r="21" spans="1:20" x14ac:dyDescent="0.2">
      <c r="A21" s="10" t="s">
        <v>51</v>
      </c>
      <c r="B21" s="2"/>
      <c r="C21" s="2"/>
      <c r="D21" s="2"/>
      <c r="E21" s="2">
        <v>4</v>
      </c>
      <c r="F21" s="2"/>
      <c r="G21" s="2">
        <v>1</v>
      </c>
      <c r="H21" s="2"/>
      <c r="I21" s="2"/>
      <c r="J21" s="2"/>
      <c r="K21" s="2"/>
      <c r="L21" s="2"/>
      <c r="M21" s="2"/>
      <c r="N21" s="2"/>
      <c r="O21" s="2">
        <v>1093.5</v>
      </c>
      <c r="P21" s="2"/>
      <c r="Q21" s="2"/>
      <c r="R21" s="9">
        <f t="shared" si="0"/>
        <v>1453.5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0" s="22" customForma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0"/>
      <c r="S25" s="21"/>
      <c r="T25" s="21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 t="shared" ref="B28:I28" si="1">SUM(B3:B27)</f>
        <v>196</v>
      </c>
      <c r="C28" s="2">
        <f t="shared" si="1"/>
        <v>376</v>
      </c>
      <c r="D28" s="2">
        <f t="shared" si="1"/>
        <v>3</v>
      </c>
      <c r="E28" s="2">
        <f t="shared" si="1"/>
        <v>175</v>
      </c>
      <c r="F28" s="2">
        <f t="shared" si="1"/>
        <v>6</v>
      </c>
      <c r="G28" s="2">
        <f t="shared" si="1"/>
        <v>74</v>
      </c>
      <c r="H28" s="2">
        <f t="shared" si="1"/>
        <v>4</v>
      </c>
      <c r="I28" s="2">
        <f t="shared" si="1"/>
        <v>16</v>
      </c>
      <c r="J28" s="2">
        <f t="shared" ref="J28:R28" si="2">SUM(J3:J27)</f>
        <v>3</v>
      </c>
      <c r="K28" s="2">
        <f t="shared" si="2"/>
        <v>0</v>
      </c>
      <c r="L28" s="2">
        <f t="shared" si="2"/>
        <v>1</v>
      </c>
      <c r="M28" s="2">
        <f t="shared" si="2"/>
        <v>0</v>
      </c>
      <c r="N28" s="2">
        <f t="shared" si="2"/>
        <v>5</v>
      </c>
      <c r="O28" s="2">
        <f t="shared" si="2"/>
        <v>19250.89</v>
      </c>
      <c r="P28" s="2">
        <f t="shared" si="2"/>
        <v>1050</v>
      </c>
      <c r="Q28" s="2">
        <f t="shared" si="2"/>
        <v>435</v>
      </c>
      <c r="R28" s="6">
        <f t="shared" si="2"/>
        <v>105485.89000000001</v>
      </c>
      <c r="T28" s="5">
        <f>SUM(R19:R27)</f>
        <v>3153.5</v>
      </c>
    </row>
  </sheetData>
  <mergeCells count="1">
    <mergeCell ref="C1:P1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C883F-C2E6-401F-873C-AF178DAC6FAD}">
  <dimension ref="A1:T28"/>
  <sheetViews>
    <sheetView zoomScale="97" zoomScaleNormal="97" workbookViewId="0">
      <selection activeCell="A21" sqref="A21"/>
    </sheetView>
  </sheetViews>
  <sheetFormatPr defaultRowHeight="14.25" x14ac:dyDescent="0.2"/>
  <cols>
    <col min="1" max="1" width="12.875" customWidth="1"/>
    <col min="2" max="2" width="9.25" customWidth="1"/>
    <col min="3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27"/>
      <c r="D3" s="27"/>
      <c r="E3" s="28">
        <v>7</v>
      </c>
      <c r="F3" s="27">
        <v>2</v>
      </c>
      <c r="G3" s="27">
        <v>9</v>
      </c>
      <c r="H3" s="27">
        <v>2</v>
      </c>
      <c r="I3" s="27">
        <v>15</v>
      </c>
      <c r="J3" s="27"/>
      <c r="K3" s="27">
        <v>1</v>
      </c>
      <c r="L3" s="27">
        <v>3</v>
      </c>
      <c r="M3" s="27"/>
      <c r="N3" s="27">
        <v>1</v>
      </c>
      <c r="O3" s="27">
        <v>2353.4</v>
      </c>
      <c r="P3" s="27"/>
      <c r="Q3" s="27"/>
      <c r="R3" s="20">
        <f>(C3*100)+(D3*150)+(E3*60)+(F3*40)+(G3*120)+(H3*75)+(I3*360)+(J3*960)+(K3*550)+(L3*1035)+(M3*135)+(N3*285)+O3+P3+Q3+(B3*80)</f>
        <v>13423.4</v>
      </c>
    </row>
    <row r="4" spans="1:20" x14ac:dyDescent="0.2">
      <c r="A4" s="10" t="s">
        <v>31</v>
      </c>
      <c r="B4" s="10"/>
      <c r="C4" s="2"/>
      <c r="D4" s="2">
        <v>1</v>
      </c>
      <c r="E4" s="2">
        <v>6</v>
      </c>
      <c r="F4" s="2"/>
      <c r="G4" s="2">
        <v>3</v>
      </c>
      <c r="H4" s="2">
        <v>1</v>
      </c>
      <c r="I4" s="2">
        <v>1</v>
      </c>
      <c r="J4" s="2"/>
      <c r="K4" s="2">
        <v>3</v>
      </c>
      <c r="L4" s="2">
        <v>1</v>
      </c>
      <c r="M4" s="2"/>
      <c r="N4" s="2"/>
      <c r="O4" s="2">
        <v>3342.86</v>
      </c>
      <c r="P4" s="2"/>
      <c r="Q4" s="2"/>
      <c r="R4" s="20">
        <f t="shared" ref="R4:R10" si="0">(C4*100)+(D4*150)+(E4*60)+(F4*40)+(G4*120)+(H4*75)+(I4*360)+(J4*960)+(K4*550)+(L4*1035)+(M4*135)+(N4*285)+O4+P4+Q4+(B4*80)</f>
        <v>7332.8600000000006</v>
      </c>
    </row>
    <row r="5" spans="1:20" x14ac:dyDescent="0.2">
      <c r="A5" s="10" t="s">
        <v>32</v>
      </c>
      <c r="B5" s="10"/>
      <c r="C5" s="2"/>
      <c r="D5" s="2"/>
      <c r="E5" s="2">
        <v>6</v>
      </c>
      <c r="F5" s="2"/>
      <c r="G5" s="2">
        <v>5</v>
      </c>
      <c r="H5" s="2"/>
      <c r="I5" s="2">
        <v>7</v>
      </c>
      <c r="J5" s="2"/>
      <c r="K5" s="2">
        <v>1</v>
      </c>
      <c r="L5" s="2"/>
      <c r="M5" s="2"/>
      <c r="N5" s="2"/>
      <c r="O5" s="2">
        <v>556.21</v>
      </c>
      <c r="P5" s="2">
        <v>280</v>
      </c>
      <c r="Q5" s="2"/>
      <c r="R5" s="20">
        <f t="shared" si="0"/>
        <v>4866.21</v>
      </c>
    </row>
    <row r="6" spans="1:20" x14ac:dyDescent="0.2">
      <c r="A6" s="10" t="s">
        <v>34</v>
      </c>
      <c r="B6" s="10"/>
      <c r="C6" s="2"/>
      <c r="D6" s="2"/>
      <c r="E6" s="2">
        <v>1</v>
      </c>
      <c r="F6" s="2"/>
      <c r="G6" s="2">
        <v>2</v>
      </c>
      <c r="H6" s="2"/>
      <c r="I6" s="2">
        <v>8</v>
      </c>
      <c r="J6" s="2"/>
      <c r="K6" s="2">
        <v>1</v>
      </c>
      <c r="L6" s="2"/>
      <c r="M6" s="2"/>
      <c r="N6" s="2"/>
      <c r="O6" s="2">
        <v>532.62</v>
      </c>
      <c r="P6" s="2"/>
      <c r="Q6" s="2"/>
      <c r="R6" s="20">
        <f t="shared" si="0"/>
        <v>4262.62</v>
      </c>
    </row>
    <row r="7" spans="1:20" x14ac:dyDescent="0.2">
      <c r="A7" s="10" t="s">
        <v>36</v>
      </c>
      <c r="B7" s="10"/>
      <c r="C7" s="2">
        <v>28</v>
      </c>
      <c r="D7" s="2">
        <v>1</v>
      </c>
      <c r="E7" s="2">
        <v>4</v>
      </c>
      <c r="F7" s="2"/>
      <c r="G7" s="2">
        <v>1</v>
      </c>
      <c r="H7" s="2"/>
      <c r="I7" s="2">
        <v>7</v>
      </c>
      <c r="J7" s="2"/>
      <c r="K7" s="2"/>
      <c r="L7" s="2">
        <v>1</v>
      </c>
      <c r="M7" s="2"/>
      <c r="N7" s="2"/>
      <c r="O7" s="31">
        <v>150.5</v>
      </c>
      <c r="P7" s="2"/>
      <c r="Q7" s="2"/>
      <c r="R7" s="20">
        <f t="shared" si="0"/>
        <v>7015.5</v>
      </c>
    </row>
    <row r="8" spans="1:20" x14ac:dyDescent="0.2">
      <c r="A8" s="10" t="s">
        <v>37</v>
      </c>
      <c r="B8" s="10"/>
      <c r="C8" s="2">
        <v>38</v>
      </c>
      <c r="D8" s="2"/>
      <c r="E8" s="2">
        <v>7</v>
      </c>
      <c r="F8" s="2"/>
      <c r="G8" s="2">
        <v>2</v>
      </c>
      <c r="H8" s="2"/>
      <c r="I8" s="2">
        <v>3</v>
      </c>
      <c r="J8" s="2"/>
      <c r="K8" s="2"/>
      <c r="L8" s="2">
        <v>1</v>
      </c>
      <c r="M8" s="2"/>
      <c r="N8" s="2">
        <v>2</v>
      </c>
      <c r="O8" s="2">
        <v>235.23</v>
      </c>
      <c r="P8" s="2"/>
      <c r="Q8" s="2"/>
      <c r="R8" s="20">
        <f t="shared" si="0"/>
        <v>7380.23</v>
      </c>
    </row>
    <row r="9" spans="1:20" x14ac:dyDescent="0.2">
      <c r="A9" s="10" t="s">
        <v>38</v>
      </c>
      <c r="B9" s="10"/>
      <c r="C9" s="2">
        <v>112</v>
      </c>
      <c r="D9" s="2">
        <v>5</v>
      </c>
      <c r="E9" s="2">
        <v>45</v>
      </c>
      <c r="F9" s="2"/>
      <c r="G9" s="2"/>
      <c r="H9" s="2"/>
      <c r="I9" s="2">
        <v>3</v>
      </c>
      <c r="J9" s="2">
        <v>1</v>
      </c>
      <c r="K9" s="2"/>
      <c r="L9" s="2">
        <v>1</v>
      </c>
      <c r="M9" s="2">
        <v>1</v>
      </c>
      <c r="N9" s="2">
        <v>2</v>
      </c>
      <c r="O9" s="2"/>
      <c r="P9" s="2"/>
      <c r="Q9" s="2"/>
      <c r="R9" s="20">
        <f t="shared" si="0"/>
        <v>18430</v>
      </c>
    </row>
    <row r="10" spans="1:20" x14ac:dyDescent="0.2">
      <c r="A10" s="10" t="s">
        <v>39</v>
      </c>
      <c r="B10" s="10"/>
      <c r="C10" s="2">
        <v>73</v>
      </c>
      <c r="D10" s="2">
        <v>1</v>
      </c>
      <c r="E10" s="2">
        <v>7</v>
      </c>
      <c r="F10" s="2"/>
      <c r="G10" s="2">
        <v>6</v>
      </c>
      <c r="H10" s="2"/>
      <c r="I10" s="2">
        <v>2</v>
      </c>
      <c r="J10" s="2"/>
      <c r="K10" s="2">
        <v>1</v>
      </c>
      <c r="L10" s="2"/>
      <c r="M10" s="2"/>
      <c r="N10" s="2">
        <v>1</v>
      </c>
      <c r="O10" s="31">
        <v>1256.0999999999999</v>
      </c>
      <c r="P10" s="2"/>
      <c r="Q10" s="2"/>
      <c r="R10" s="20">
        <f t="shared" si="0"/>
        <v>11401.1</v>
      </c>
    </row>
    <row r="11" spans="1:20" x14ac:dyDescent="0.2">
      <c r="A11" s="10" t="s">
        <v>41</v>
      </c>
      <c r="B11" s="2"/>
      <c r="C11" s="2">
        <v>5</v>
      </c>
      <c r="D11" s="2"/>
      <c r="E11" s="2">
        <v>2</v>
      </c>
      <c r="F11" s="2">
        <v>1</v>
      </c>
      <c r="G11" s="2">
        <v>1</v>
      </c>
      <c r="H11" s="2">
        <v>1</v>
      </c>
      <c r="I11" s="2">
        <v>3</v>
      </c>
      <c r="J11" s="2"/>
      <c r="K11" s="2">
        <v>2</v>
      </c>
      <c r="L11" s="2"/>
      <c r="M11" s="2"/>
      <c r="N11" s="2"/>
      <c r="O11" s="2">
        <v>730.56</v>
      </c>
      <c r="P11" s="2"/>
      <c r="Q11" s="2"/>
      <c r="R11" s="20">
        <f t="shared" ref="R11:R21" si="1">(C11*100)+(D11*150)+(E11*60)+(F11*40)+(G11*120)+(H11*75)+(I11*360)+(J11*960)+(K11*550)+(L11*1035)+(M11*135)+(N11*285)+O11+P11+Q11+(B11*80)</f>
        <v>3765.56</v>
      </c>
      <c r="S11" s="5"/>
      <c r="T11" s="5"/>
    </row>
    <row r="12" spans="1:20" x14ac:dyDescent="0.2">
      <c r="A12" s="10" t="s">
        <v>42</v>
      </c>
      <c r="B12" s="2"/>
      <c r="C12" s="2">
        <v>3</v>
      </c>
      <c r="D12" s="2"/>
      <c r="E12" s="2"/>
      <c r="F12" s="2"/>
      <c r="G12" s="2"/>
      <c r="H12" s="2"/>
      <c r="I12" s="2">
        <v>4</v>
      </c>
      <c r="J12" s="2"/>
      <c r="K12" s="2"/>
      <c r="L12" s="2"/>
      <c r="M12" s="2"/>
      <c r="N12" s="2"/>
      <c r="O12" s="31">
        <v>538.6</v>
      </c>
      <c r="P12" s="2"/>
      <c r="Q12" s="2"/>
      <c r="R12" s="20">
        <f t="shared" si="1"/>
        <v>2278.6</v>
      </c>
      <c r="S12" s="5"/>
      <c r="T12" s="5"/>
    </row>
    <row r="13" spans="1:20" x14ac:dyDescent="0.2">
      <c r="A13" s="10" t="s">
        <v>43</v>
      </c>
      <c r="B13" s="2"/>
      <c r="C13" s="2">
        <v>2</v>
      </c>
      <c r="D13" s="2">
        <v>1</v>
      </c>
      <c r="E13" s="2"/>
      <c r="F13" s="2"/>
      <c r="G13" s="2"/>
      <c r="H13" s="2"/>
      <c r="I13" s="2">
        <v>1</v>
      </c>
      <c r="J13" s="2"/>
      <c r="K13" s="2"/>
      <c r="L13" s="2"/>
      <c r="M13" s="2"/>
      <c r="N13" s="2"/>
      <c r="O13" s="2">
        <v>243.62</v>
      </c>
      <c r="P13" s="2"/>
      <c r="Q13" s="2"/>
      <c r="R13" s="20">
        <f t="shared" si="1"/>
        <v>953.62</v>
      </c>
      <c r="S13" s="5"/>
      <c r="T13" s="5"/>
    </row>
    <row r="14" spans="1:20" x14ac:dyDescent="0.2">
      <c r="A14" s="10" t="s">
        <v>44</v>
      </c>
      <c r="B14" s="2"/>
      <c r="C14" s="2">
        <v>2</v>
      </c>
      <c r="D14" s="2">
        <v>1</v>
      </c>
      <c r="E14" s="2">
        <v>5</v>
      </c>
      <c r="F14" s="2"/>
      <c r="G14" s="2">
        <v>4</v>
      </c>
      <c r="H14" s="2"/>
      <c r="I14" s="2">
        <v>4</v>
      </c>
      <c r="J14" s="2"/>
      <c r="K14" s="2"/>
      <c r="L14" s="2">
        <v>1</v>
      </c>
      <c r="M14" s="2"/>
      <c r="N14" s="2"/>
      <c r="O14" s="2">
        <v>1414.94</v>
      </c>
      <c r="P14" s="2"/>
      <c r="Q14" s="2"/>
      <c r="R14" s="20">
        <f t="shared" si="1"/>
        <v>5019.9400000000005</v>
      </c>
      <c r="S14" s="5"/>
      <c r="T14" s="5"/>
    </row>
    <row r="15" spans="1:20" x14ac:dyDescent="0.2">
      <c r="A15" s="10" t="s">
        <v>45</v>
      </c>
      <c r="B15" s="2"/>
      <c r="C15" s="2">
        <v>2</v>
      </c>
      <c r="D15" s="2">
        <v>4</v>
      </c>
      <c r="E15" s="2"/>
      <c r="F15" s="2"/>
      <c r="G15" s="2">
        <v>1</v>
      </c>
      <c r="H15" s="2"/>
      <c r="I15" s="2">
        <v>1</v>
      </c>
      <c r="J15" s="2"/>
      <c r="K15" s="2"/>
      <c r="L15" s="2"/>
      <c r="M15" s="2"/>
      <c r="N15" s="2">
        <v>1</v>
      </c>
      <c r="O15" s="2"/>
      <c r="P15" s="2"/>
      <c r="Q15" s="2">
        <v>435</v>
      </c>
      <c r="R15" s="20">
        <f t="shared" si="1"/>
        <v>2000</v>
      </c>
      <c r="S15" s="5"/>
      <c r="T15" s="5"/>
    </row>
    <row r="16" spans="1:20" x14ac:dyDescent="0.2">
      <c r="A16" s="10" t="s">
        <v>46</v>
      </c>
      <c r="B16" s="2"/>
      <c r="C16" s="2"/>
      <c r="D16" s="2"/>
      <c r="E16" s="2">
        <v>4</v>
      </c>
      <c r="F16" s="2"/>
      <c r="G16" s="2">
        <v>2</v>
      </c>
      <c r="H16" s="2"/>
      <c r="I16" s="2">
        <v>5</v>
      </c>
      <c r="J16" s="2"/>
      <c r="K16" s="2">
        <v>1</v>
      </c>
      <c r="L16" s="2"/>
      <c r="M16" s="2"/>
      <c r="N16" s="2"/>
      <c r="O16" s="2"/>
      <c r="P16" s="2"/>
      <c r="Q16" s="2"/>
      <c r="R16" s="20">
        <f t="shared" si="1"/>
        <v>2830</v>
      </c>
      <c r="S16" s="5"/>
      <c r="T16" s="5"/>
    </row>
    <row r="17" spans="1:20" x14ac:dyDescent="0.2">
      <c r="A17" s="10" t="s">
        <v>47</v>
      </c>
      <c r="B17" s="2"/>
      <c r="C17" s="2"/>
      <c r="D17" s="2">
        <v>1</v>
      </c>
      <c r="E17" s="2">
        <v>1</v>
      </c>
      <c r="F17" s="2"/>
      <c r="G17" s="2">
        <v>4</v>
      </c>
      <c r="H17" s="2"/>
      <c r="I17" s="2">
        <v>2</v>
      </c>
      <c r="J17" s="2"/>
      <c r="K17" s="2"/>
      <c r="L17" s="2"/>
      <c r="M17" s="2"/>
      <c r="N17" s="2">
        <v>3</v>
      </c>
      <c r="O17" s="2"/>
      <c r="P17" s="2">
        <v>140</v>
      </c>
      <c r="Q17" s="2"/>
      <c r="R17" s="20">
        <f t="shared" si="1"/>
        <v>2405</v>
      </c>
      <c r="S17" s="5"/>
      <c r="T17" s="5"/>
    </row>
    <row r="18" spans="1:20" x14ac:dyDescent="0.2">
      <c r="A18" s="10" t="s">
        <v>48</v>
      </c>
      <c r="B18" s="2"/>
      <c r="C18" s="2"/>
      <c r="D18" s="2"/>
      <c r="E18" s="2">
        <v>3</v>
      </c>
      <c r="F18" s="2"/>
      <c r="G18" s="2">
        <v>2</v>
      </c>
      <c r="H18" s="2"/>
      <c r="I18" s="2">
        <v>8</v>
      </c>
      <c r="J18" s="2"/>
      <c r="K18" s="2"/>
      <c r="L18" s="2"/>
      <c r="M18" s="2"/>
      <c r="N18" s="2"/>
      <c r="O18" s="2"/>
      <c r="P18" s="2">
        <v>70</v>
      </c>
      <c r="Q18" s="2"/>
      <c r="R18" s="20">
        <f t="shared" si="1"/>
        <v>3370</v>
      </c>
      <c r="S18" s="5"/>
      <c r="T18" s="5"/>
    </row>
    <row r="19" spans="1:20" x14ac:dyDescent="0.2">
      <c r="A19" s="10" t="s">
        <v>49</v>
      </c>
      <c r="B19" s="2"/>
      <c r="C19" s="2">
        <v>3</v>
      </c>
      <c r="D19" s="2"/>
      <c r="E19" s="2"/>
      <c r="F19" s="2"/>
      <c r="G19" s="2">
        <v>2</v>
      </c>
      <c r="H19" s="2">
        <v>1</v>
      </c>
      <c r="I19" s="2">
        <v>1</v>
      </c>
      <c r="J19" s="2"/>
      <c r="K19" s="2"/>
      <c r="L19" s="2"/>
      <c r="M19" s="2"/>
      <c r="N19" s="2"/>
      <c r="O19" s="2"/>
      <c r="P19" s="2"/>
      <c r="Q19" s="2"/>
      <c r="R19" s="20">
        <f t="shared" si="1"/>
        <v>975</v>
      </c>
      <c r="S19" s="5"/>
      <c r="T19" s="5"/>
    </row>
    <row r="20" spans="1:20" x14ac:dyDescent="0.2">
      <c r="A20" s="10" t="s">
        <v>50</v>
      </c>
      <c r="B20" s="2"/>
      <c r="C20" s="2"/>
      <c r="D20" s="2"/>
      <c r="E20" s="2"/>
      <c r="F20" s="2"/>
      <c r="G20" s="43">
        <v>2</v>
      </c>
      <c r="H20" s="2"/>
      <c r="I20" s="2">
        <v>4</v>
      </c>
      <c r="J20" s="2">
        <v>1</v>
      </c>
      <c r="K20" s="2">
        <v>2</v>
      </c>
      <c r="L20" s="2"/>
      <c r="M20" s="2"/>
      <c r="N20" s="2"/>
      <c r="O20" s="2"/>
      <c r="P20" s="2"/>
      <c r="Q20" s="2"/>
      <c r="R20" s="20">
        <f t="shared" si="1"/>
        <v>3740</v>
      </c>
      <c r="S20" s="5"/>
      <c r="T20" s="5"/>
    </row>
    <row r="21" spans="1:20" x14ac:dyDescent="0.2">
      <c r="A21" s="10" t="s">
        <v>51</v>
      </c>
      <c r="B21" s="2"/>
      <c r="C21" s="2"/>
      <c r="D21" s="2"/>
      <c r="E21" s="2"/>
      <c r="F21" s="2"/>
      <c r="G21" s="2"/>
      <c r="H21" s="2"/>
      <c r="I21" s="2">
        <v>2</v>
      </c>
      <c r="J21" s="2"/>
      <c r="K21" s="2"/>
      <c r="L21" s="2"/>
      <c r="M21" s="2"/>
      <c r="N21" s="2"/>
      <c r="O21" s="2"/>
      <c r="P21" s="2"/>
      <c r="Q21" s="2"/>
      <c r="R21" s="20">
        <f t="shared" si="1"/>
        <v>720</v>
      </c>
      <c r="S21" s="5"/>
      <c r="T21" s="5"/>
    </row>
    <row r="22" spans="1:2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0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0" s="22" customFormat="1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20"/>
      <c r="S24" s="21"/>
      <c r="T24" s="21"/>
    </row>
    <row r="25" spans="1:20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9"/>
      <c r="S25" s="5"/>
      <c r="T25" s="5"/>
    </row>
    <row r="26" spans="1:20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0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0" x14ac:dyDescent="0.2">
      <c r="A28" s="2" t="s">
        <v>7</v>
      </c>
      <c r="B28" s="2">
        <f t="shared" ref="B28:J28" si="2">SUM(B3:B27)</f>
        <v>0</v>
      </c>
      <c r="C28" s="2">
        <f t="shared" si="2"/>
        <v>268</v>
      </c>
      <c r="D28" s="2">
        <f t="shared" si="2"/>
        <v>15</v>
      </c>
      <c r="E28" s="2">
        <f t="shared" si="2"/>
        <v>98</v>
      </c>
      <c r="F28" s="2">
        <f t="shared" si="2"/>
        <v>3</v>
      </c>
      <c r="G28" s="2">
        <f t="shared" si="2"/>
        <v>46</v>
      </c>
      <c r="H28" s="2">
        <f t="shared" si="2"/>
        <v>5</v>
      </c>
      <c r="I28" s="2">
        <f t="shared" si="2"/>
        <v>81</v>
      </c>
      <c r="J28" s="2">
        <f t="shared" si="2"/>
        <v>2</v>
      </c>
      <c r="K28" s="2">
        <f t="shared" ref="K28:R28" si="3">SUM(K3:K27)</f>
        <v>12</v>
      </c>
      <c r="L28" s="2">
        <f t="shared" si="3"/>
        <v>8</v>
      </c>
      <c r="M28" s="2">
        <f t="shared" si="3"/>
        <v>1</v>
      </c>
      <c r="N28" s="2">
        <f t="shared" si="3"/>
        <v>10</v>
      </c>
      <c r="O28" s="2">
        <f t="shared" si="3"/>
        <v>11354.640000000001</v>
      </c>
      <c r="P28" s="2">
        <f t="shared" si="3"/>
        <v>490</v>
      </c>
      <c r="Q28" s="2">
        <f t="shared" si="3"/>
        <v>435</v>
      </c>
      <c r="R28" s="6">
        <f t="shared" si="3"/>
        <v>102169.64</v>
      </c>
      <c r="T28" s="5">
        <f>SUM(R19:R27)</f>
        <v>5435</v>
      </c>
    </row>
  </sheetData>
  <mergeCells count="1">
    <mergeCell ref="C1:P1"/>
  </mergeCells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0F7A1-E2AF-4857-A153-7EEB00809136}">
  <sheetPr>
    <tabColor rgb="FFFF0000"/>
  </sheetPr>
  <dimension ref="A1:V28"/>
  <sheetViews>
    <sheetView workbookViewId="0">
      <selection activeCell="E23" sqref="E23"/>
    </sheetView>
  </sheetViews>
  <sheetFormatPr defaultRowHeight="14.25" x14ac:dyDescent="0.2"/>
  <cols>
    <col min="1" max="1" width="12.875" customWidth="1"/>
    <col min="2" max="3" width="9" customWidth="1"/>
    <col min="4" max="4" width="9.25" customWidth="1"/>
    <col min="5" max="5" width="10.875" customWidth="1"/>
    <col min="6" max="6" width="10.25" customWidth="1"/>
    <col min="7" max="7" width="10" customWidth="1"/>
    <col min="8" max="9" width="10.875" customWidth="1"/>
    <col min="10" max="10" width="7.875" customWidth="1"/>
    <col min="11" max="11" width="10.875" customWidth="1"/>
    <col min="12" max="13" width="10.625" customWidth="1"/>
    <col min="14" max="14" width="10.875" customWidth="1"/>
    <col min="15" max="15" width="10.125" customWidth="1"/>
    <col min="16" max="17" width="10.875" customWidth="1"/>
    <col min="18" max="18" width="14.625" customWidth="1"/>
    <col min="20" max="20" width="11.25" customWidth="1"/>
  </cols>
  <sheetData>
    <row r="1" spans="1:20" x14ac:dyDescent="0.2">
      <c r="A1" s="1"/>
      <c r="B1" s="1"/>
      <c r="C1" s="44" t="s">
        <v>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7"/>
    </row>
    <row r="2" spans="1:20" ht="42.75" x14ac:dyDescent="0.2">
      <c r="A2" s="2" t="s">
        <v>0</v>
      </c>
      <c r="B2" s="3" t="s">
        <v>40</v>
      </c>
      <c r="C2" s="3" t="s">
        <v>35</v>
      </c>
      <c r="D2" s="3" t="s">
        <v>15</v>
      </c>
      <c r="E2" s="8" t="s">
        <v>16</v>
      </c>
      <c r="F2" s="3" t="s">
        <v>11</v>
      </c>
      <c r="G2" s="3" t="s">
        <v>2</v>
      </c>
      <c r="H2" s="3" t="s">
        <v>5</v>
      </c>
      <c r="I2" s="3" t="s">
        <v>3</v>
      </c>
      <c r="J2" s="3" t="s">
        <v>13</v>
      </c>
      <c r="K2" s="3" t="s">
        <v>4</v>
      </c>
      <c r="L2" s="3" t="s">
        <v>8</v>
      </c>
      <c r="M2" s="3" t="s">
        <v>10</v>
      </c>
      <c r="N2" s="3" t="s">
        <v>9</v>
      </c>
      <c r="O2" s="3" t="s">
        <v>6</v>
      </c>
      <c r="P2" s="3" t="s">
        <v>12</v>
      </c>
      <c r="Q2" s="3" t="s">
        <v>14</v>
      </c>
      <c r="R2" s="4" t="s">
        <v>7</v>
      </c>
    </row>
    <row r="3" spans="1:20" x14ac:dyDescent="0.2">
      <c r="A3" s="10" t="s">
        <v>33</v>
      </c>
      <c r="B3" s="10"/>
      <c r="C3" s="27"/>
      <c r="D3" s="27"/>
      <c r="E3" s="28">
        <v>2</v>
      </c>
      <c r="F3" s="27"/>
      <c r="G3" s="27">
        <v>4</v>
      </c>
      <c r="H3" s="27"/>
      <c r="I3" s="27">
        <v>2</v>
      </c>
      <c r="J3" s="27"/>
      <c r="K3" s="27"/>
      <c r="L3" s="27"/>
      <c r="M3" s="27"/>
      <c r="N3" s="27"/>
      <c r="O3" s="27">
        <v>376.18</v>
      </c>
      <c r="P3" s="27">
        <v>630</v>
      </c>
      <c r="Q3" s="27"/>
      <c r="R3" s="20">
        <f>(C3*100)+(D3*150)+(E3*60)+(F3*40)+(G3*120)+(H3*75)+(I3*360)+(J3*960)+(K3*550)+(L3*1035)+(M3*135)+(N3*285)+O3+P3+Q3+(B3*80)</f>
        <v>2326.1800000000003</v>
      </c>
    </row>
    <row r="4" spans="1:20" x14ac:dyDescent="0.2">
      <c r="A4" s="10" t="s">
        <v>31</v>
      </c>
      <c r="B4" s="10"/>
      <c r="C4" s="2">
        <v>5</v>
      </c>
      <c r="D4" s="2"/>
      <c r="E4" s="2">
        <v>16</v>
      </c>
      <c r="F4" s="2">
        <v>1</v>
      </c>
      <c r="G4" s="2">
        <v>4</v>
      </c>
      <c r="H4" s="2">
        <v>1</v>
      </c>
      <c r="I4" s="2">
        <v>4</v>
      </c>
      <c r="J4" s="2"/>
      <c r="K4" s="2"/>
      <c r="L4" s="2"/>
      <c r="M4" s="2"/>
      <c r="N4" s="2"/>
      <c r="O4" s="2">
        <v>4158.3500000000004</v>
      </c>
      <c r="P4" s="2">
        <v>3010</v>
      </c>
      <c r="Q4" s="2"/>
      <c r="R4" s="20">
        <f t="shared" ref="R4:R21" si="0">(C4*100)+(D4*150)+(E4*60)+(F4*40)+(G4*120)+(H4*75)+(I4*360)+(J4*960)+(K4*550)+(L4*1035)+(M4*135)+(N4*285)+O4+P4+Q4+(B4*80)</f>
        <v>10663.35</v>
      </c>
    </row>
    <row r="5" spans="1:20" x14ac:dyDescent="0.2">
      <c r="A5" s="10" t="s">
        <v>32</v>
      </c>
      <c r="B5" s="10"/>
      <c r="C5" s="2">
        <v>67</v>
      </c>
      <c r="D5" s="2"/>
      <c r="E5" s="2">
        <v>5</v>
      </c>
      <c r="F5" s="2">
        <v>1</v>
      </c>
      <c r="G5" s="2">
        <v>10</v>
      </c>
      <c r="H5" s="2"/>
      <c r="I5" s="2">
        <v>3</v>
      </c>
      <c r="J5" s="2">
        <v>1</v>
      </c>
      <c r="K5" s="2"/>
      <c r="L5" s="2"/>
      <c r="M5" s="2"/>
      <c r="N5" s="2"/>
      <c r="O5" s="2">
        <v>2203.62</v>
      </c>
      <c r="P5" s="2">
        <v>1190</v>
      </c>
      <c r="Q5" s="2"/>
      <c r="R5" s="20">
        <f t="shared" si="0"/>
        <v>13673.619999999999</v>
      </c>
    </row>
    <row r="6" spans="1:20" x14ac:dyDescent="0.2">
      <c r="A6" s="10" t="s">
        <v>34</v>
      </c>
      <c r="B6" s="10"/>
      <c r="C6" s="2">
        <v>99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0">
        <f t="shared" si="0"/>
        <v>9900</v>
      </c>
    </row>
    <row r="7" spans="1:20" x14ac:dyDescent="0.2">
      <c r="A7" s="10" t="s">
        <v>36</v>
      </c>
      <c r="B7" s="10"/>
      <c r="C7" s="2">
        <v>11</v>
      </c>
      <c r="D7" s="2"/>
      <c r="E7" s="2">
        <v>10</v>
      </c>
      <c r="F7" s="2"/>
      <c r="G7" s="2">
        <v>6</v>
      </c>
      <c r="H7" s="2"/>
      <c r="I7" s="2">
        <v>5</v>
      </c>
      <c r="J7" s="2"/>
      <c r="K7" s="2"/>
      <c r="L7" s="2"/>
      <c r="M7" s="2"/>
      <c r="N7" s="2"/>
      <c r="O7" s="2">
        <v>1354.28</v>
      </c>
      <c r="P7" s="2">
        <v>700</v>
      </c>
      <c r="Q7" s="2">
        <v>435</v>
      </c>
      <c r="R7" s="20">
        <f t="shared" si="0"/>
        <v>6709.28</v>
      </c>
    </row>
    <row r="8" spans="1:20" x14ac:dyDescent="0.2">
      <c r="A8" s="10" t="s">
        <v>37</v>
      </c>
      <c r="B8" s="10"/>
      <c r="C8" s="2">
        <v>94</v>
      </c>
      <c r="D8" s="2"/>
      <c r="E8" s="2">
        <v>2</v>
      </c>
      <c r="F8" s="2"/>
      <c r="G8" s="2">
        <v>1</v>
      </c>
      <c r="H8" s="2"/>
      <c r="I8" s="2"/>
      <c r="J8" s="2"/>
      <c r="K8" s="2"/>
      <c r="L8" s="2"/>
      <c r="M8" s="2"/>
      <c r="N8" s="2"/>
      <c r="O8" s="2">
        <v>1323.54</v>
      </c>
      <c r="P8" s="2"/>
      <c r="Q8" s="2"/>
      <c r="R8" s="20">
        <f t="shared" si="0"/>
        <v>10963.54</v>
      </c>
    </row>
    <row r="9" spans="1:20" x14ac:dyDescent="0.2">
      <c r="A9" s="10" t="s">
        <v>38</v>
      </c>
      <c r="B9" s="10"/>
      <c r="C9" s="2">
        <v>62</v>
      </c>
      <c r="D9" s="2">
        <v>1</v>
      </c>
      <c r="E9" s="2">
        <v>12</v>
      </c>
      <c r="F9" s="2"/>
      <c r="G9" s="2">
        <v>27</v>
      </c>
      <c r="H9" s="2"/>
      <c r="I9" s="2">
        <v>4</v>
      </c>
      <c r="J9" s="2"/>
      <c r="K9" s="2"/>
      <c r="L9" s="2">
        <v>1</v>
      </c>
      <c r="M9" s="2"/>
      <c r="N9" s="2"/>
      <c r="O9" s="31">
        <v>3028.7</v>
      </c>
      <c r="P9" s="2">
        <v>1120</v>
      </c>
      <c r="Q9" s="2"/>
      <c r="R9" s="20">
        <f t="shared" si="0"/>
        <v>16933.7</v>
      </c>
    </row>
    <row r="10" spans="1:20" x14ac:dyDescent="0.2">
      <c r="A10" s="10" t="s">
        <v>39</v>
      </c>
      <c r="B10" s="10"/>
      <c r="C10" s="2">
        <v>70</v>
      </c>
      <c r="D10" s="2"/>
      <c r="E10" s="2">
        <v>22</v>
      </c>
      <c r="F10" s="2"/>
      <c r="G10" s="2">
        <v>14</v>
      </c>
      <c r="H10" s="2"/>
      <c r="I10" s="2">
        <v>2</v>
      </c>
      <c r="J10" s="2"/>
      <c r="K10" s="2"/>
      <c r="L10" s="2">
        <v>1</v>
      </c>
      <c r="M10" s="2"/>
      <c r="N10" s="2"/>
      <c r="O10" s="2">
        <v>3725.37</v>
      </c>
      <c r="P10" s="2">
        <v>280</v>
      </c>
      <c r="Q10" s="2"/>
      <c r="R10" s="20">
        <f t="shared" si="0"/>
        <v>15760.369999999999</v>
      </c>
    </row>
    <row r="11" spans="1:20" x14ac:dyDescent="0.2">
      <c r="A11" s="10" t="s">
        <v>41</v>
      </c>
      <c r="B11" s="2"/>
      <c r="C11" s="2">
        <v>4</v>
      </c>
      <c r="D11" s="2"/>
      <c r="E11" s="2">
        <v>92</v>
      </c>
      <c r="F11" s="2"/>
      <c r="G11" s="2">
        <v>2</v>
      </c>
      <c r="H11" s="2"/>
      <c r="I11" s="2"/>
      <c r="J11" s="2"/>
      <c r="K11" s="2"/>
      <c r="L11" s="2"/>
      <c r="M11" s="2"/>
      <c r="N11" s="2"/>
      <c r="O11" s="2">
        <v>1380.86</v>
      </c>
      <c r="P11" s="2">
        <v>980</v>
      </c>
      <c r="Q11" s="2"/>
      <c r="R11" s="20">
        <f t="shared" si="0"/>
        <v>8520.86</v>
      </c>
      <c r="S11" s="5"/>
      <c r="T11" s="5"/>
    </row>
    <row r="12" spans="1:20" x14ac:dyDescent="0.2">
      <c r="A12" s="10" t="s">
        <v>42</v>
      </c>
      <c r="B12" s="2"/>
      <c r="C12" s="2">
        <v>1</v>
      </c>
      <c r="D12" s="2"/>
      <c r="E12" s="2">
        <v>8</v>
      </c>
      <c r="F12" s="2"/>
      <c r="G12" s="2">
        <v>8</v>
      </c>
      <c r="H12" s="2"/>
      <c r="I12" s="2">
        <v>1</v>
      </c>
      <c r="J12" s="2"/>
      <c r="K12" s="2"/>
      <c r="L12" s="2"/>
      <c r="M12" s="2"/>
      <c r="N12" s="2"/>
      <c r="O12" s="2">
        <v>1534.66</v>
      </c>
      <c r="P12" s="2">
        <v>1330</v>
      </c>
      <c r="Q12" s="2"/>
      <c r="R12" s="20">
        <f t="shared" si="0"/>
        <v>4764.66</v>
      </c>
      <c r="S12" s="5"/>
      <c r="T12" s="5"/>
    </row>
    <row r="13" spans="1:20" x14ac:dyDescent="0.2">
      <c r="A13" s="10" t="s">
        <v>43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>
        <v>462.71</v>
      </c>
      <c r="P13" s="2">
        <v>70</v>
      </c>
      <c r="Q13" s="2"/>
      <c r="R13" s="20">
        <f t="shared" si="0"/>
        <v>532.71</v>
      </c>
      <c r="S13" s="5"/>
      <c r="T13" s="5"/>
    </row>
    <row r="14" spans="1:20" x14ac:dyDescent="0.2">
      <c r="A14" s="10" t="s">
        <v>44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0">
        <f t="shared" si="0"/>
        <v>0</v>
      </c>
      <c r="S14" s="5"/>
      <c r="T14" s="5"/>
    </row>
    <row r="15" spans="1:20" x14ac:dyDescent="0.2">
      <c r="A15" s="10" t="s">
        <v>45</v>
      </c>
      <c r="B15" s="2"/>
      <c r="C15" s="2">
        <v>17</v>
      </c>
      <c r="D15" s="2">
        <v>11</v>
      </c>
      <c r="E15" s="2">
        <v>9</v>
      </c>
      <c r="F15" s="2"/>
      <c r="G15" s="2">
        <v>16</v>
      </c>
      <c r="H15" s="2"/>
      <c r="I15" s="2">
        <v>2</v>
      </c>
      <c r="J15" s="2"/>
      <c r="K15" s="2"/>
      <c r="L15" s="2"/>
      <c r="M15" s="2"/>
      <c r="N15" s="2"/>
      <c r="O15" s="2"/>
      <c r="P15" s="2">
        <v>1680</v>
      </c>
      <c r="Q15" s="2"/>
      <c r="R15" s="20">
        <f t="shared" si="0"/>
        <v>8210</v>
      </c>
      <c r="S15" s="5"/>
      <c r="T15" s="5"/>
    </row>
    <row r="16" spans="1:20" x14ac:dyDescent="0.2">
      <c r="A16" s="10" t="s">
        <v>46</v>
      </c>
      <c r="B16" s="2"/>
      <c r="C16" s="2"/>
      <c r="D16" s="2"/>
      <c r="E16" s="2">
        <v>11</v>
      </c>
      <c r="F16" s="2"/>
      <c r="G16" s="2">
        <v>6</v>
      </c>
      <c r="H16" s="2"/>
      <c r="I16" s="2">
        <v>1</v>
      </c>
      <c r="J16" s="2"/>
      <c r="K16" s="2"/>
      <c r="L16" s="2"/>
      <c r="M16" s="2"/>
      <c r="N16" s="2"/>
      <c r="O16" s="2"/>
      <c r="P16" s="2">
        <v>1540</v>
      </c>
      <c r="Q16" s="2">
        <v>480</v>
      </c>
      <c r="R16" s="20">
        <f t="shared" si="0"/>
        <v>3760</v>
      </c>
      <c r="S16" s="5"/>
      <c r="T16" s="5"/>
    </row>
    <row r="17" spans="1:22" x14ac:dyDescent="0.2">
      <c r="A17" s="10" t="s">
        <v>47</v>
      </c>
      <c r="B17" s="2"/>
      <c r="C17" s="2"/>
      <c r="D17" s="2">
        <v>1</v>
      </c>
      <c r="E17" s="2">
        <v>12</v>
      </c>
      <c r="F17" s="2">
        <v>1</v>
      </c>
      <c r="G17" s="2">
        <v>7</v>
      </c>
      <c r="H17" s="2">
        <v>1</v>
      </c>
      <c r="I17" s="2">
        <v>3</v>
      </c>
      <c r="J17" s="2"/>
      <c r="K17" s="2"/>
      <c r="L17" s="2"/>
      <c r="M17" s="2">
        <v>1</v>
      </c>
      <c r="N17" s="2">
        <v>1</v>
      </c>
      <c r="O17" s="2"/>
      <c r="P17" s="2">
        <v>1050</v>
      </c>
      <c r="Q17" s="2"/>
      <c r="R17" s="20">
        <f t="shared" si="0"/>
        <v>4375</v>
      </c>
      <c r="S17" s="5"/>
      <c r="T17" s="5"/>
    </row>
    <row r="18" spans="1:22" x14ac:dyDescent="0.2">
      <c r="A18" s="10" t="s">
        <v>48</v>
      </c>
      <c r="B18" s="2"/>
      <c r="C18" s="2"/>
      <c r="D18" s="2"/>
      <c r="E18" s="2">
        <v>7</v>
      </c>
      <c r="F18" s="2"/>
      <c r="G18" s="2">
        <v>5</v>
      </c>
      <c r="H18" s="2"/>
      <c r="I18" s="2">
        <v>2</v>
      </c>
      <c r="J18" s="2"/>
      <c r="K18" s="2"/>
      <c r="L18" s="2"/>
      <c r="M18" s="2"/>
      <c r="N18" s="2"/>
      <c r="O18" s="2"/>
      <c r="P18" s="2">
        <v>280</v>
      </c>
      <c r="Q18" s="2"/>
      <c r="R18" s="20">
        <f t="shared" si="0"/>
        <v>2020</v>
      </c>
      <c r="S18" s="5"/>
      <c r="T18" s="5"/>
      <c r="V18" s="5"/>
    </row>
    <row r="19" spans="1:22" x14ac:dyDescent="0.2">
      <c r="A19" s="10" t="s">
        <v>49</v>
      </c>
      <c r="B19" s="2"/>
      <c r="C19" s="2">
        <v>77</v>
      </c>
      <c r="D19" s="2">
        <v>24</v>
      </c>
      <c r="E19" s="2">
        <v>7</v>
      </c>
      <c r="F19" s="2"/>
      <c r="G19" s="2">
        <v>10</v>
      </c>
      <c r="H19" s="2"/>
      <c r="I19" s="2">
        <v>1</v>
      </c>
      <c r="J19" s="2"/>
      <c r="K19" s="2"/>
      <c r="L19" s="2"/>
      <c r="M19" s="2"/>
      <c r="N19" s="2"/>
      <c r="O19" s="2">
        <v>610</v>
      </c>
      <c r="P19" s="2"/>
      <c r="Q19" s="2"/>
      <c r="R19" s="20">
        <f t="shared" si="0"/>
        <v>13890</v>
      </c>
      <c r="S19" s="5"/>
      <c r="T19" s="5"/>
    </row>
    <row r="20" spans="1:22" x14ac:dyDescent="0.2">
      <c r="A20" s="10" t="s">
        <v>50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1802.5</v>
      </c>
      <c r="P20" s="2"/>
      <c r="Q20" s="2"/>
      <c r="R20" s="20">
        <f t="shared" si="0"/>
        <v>1802.5</v>
      </c>
      <c r="S20" s="5"/>
      <c r="T20" s="5"/>
    </row>
    <row r="21" spans="1:22" x14ac:dyDescent="0.2">
      <c r="A21" s="10" t="s">
        <v>51</v>
      </c>
      <c r="B21" s="2"/>
      <c r="C21" s="2"/>
      <c r="D21" s="2"/>
      <c r="E21" s="2">
        <v>11</v>
      </c>
      <c r="F21" s="2">
        <v>1</v>
      </c>
      <c r="G21" s="2">
        <v>5</v>
      </c>
      <c r="H21" s="2">
        <v>1</v>
      </c>
      <c r="I21" s="2"/>
      <c r="J21" s="2"/>
      <c r="K21" s="2"/>
      <c r="L21" s="2"/>
      <c r="M21" s="2"/>
      <c r="N21" s="2"/>
      <c r="O21" s="2">
        <v>5628.5</v>
      </c>
      <c r="P21" s="2">
        <v>210</v>
      </c>
      <c r="Q21" s="2"/>
      <c r="R21" s="20">
        <f t="shared" si="0"/>
        <v>7213.5</v>
      </c>
      <c r="S21" s="5"/>
      <c r="T21" s="5"/>
    </row>
    <row r="22" spans="1:22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5"/>
      <c r="T22" s="5"/>
    </row>
    <row r="23" spans="1:22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5"/>
      <c r="T23" s="5"/>
    </row>
    <row r="24" spans="1:2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5"/>
      <c r="T24" s="5"/>
    </row>
    <row r="25" spans="1:22" s="22" customForma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0"/>
      <c r="S25" s="21"/>
      <c r="T25" s="21"/>
    </row>
    <row r="26" spans="1:22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9"/>
      <c r="S26" s="5"/>
      <c r="T26" s="5"/>
    </row>
    <row r="27" spans="1:22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9"/>
      <c r="S27" s="5"/>
      <c r="T27" s="5"/>
    </row>
    <row r="28" spans="1:22" x14ac:dyDescent="0.2">
      <c r="A28" s="2" t="s">
        <v>7</v>
      </c>
      <c r="B28" s="2">
        <f t="shared" ref="B28:J28" si="1">SUM(B3:B27)</f>
        <v>0</v>
      </c>
      <c r="C28" s="2">
        <f t="shared" si="1"/>
        <v>507</v>
      </c>
      <c r="D28" s="2">
        <f t="shared" si="1"/>
        <v>37</v>
      </c>
      <c r="E28" s="2">
        <f t="shared" si="1"/>
        <v>226</v>
      </c>
      <c r="F28" s="2">
        <f t="shared" si="1"/>
        <v>4</v>
      </c>
      <c r="G28" s="2">
        <f t="shared" si="1"/>
        <v>125</v>
      </c>
      <c r="H28" s="2">
        <f t="shared" si="1"/>
        <v>3</v>
      </c>
      <c r="I28" s="2">
        <f t="shared" si="1"/>
        <v>30</v>
      </c>
      <c r="J28" s="2">
        <f t="shared" si="1"/>
        <v>1</v>
      </c>
      <c r="K28" s="2">
        <f t="shared" ref="K28:R28" si="2">SUM(K3:K27)</f>
        <v>0</v>
      </c>
      <c r="L28" s="2">
        <f t="shared" si="2"/>
        <v>2</v>
      </c>
      <c r="M28" s="2">
        <f t="shared" si="2"/>
        <v>1</v>
      </c>
      <c r="N28" s="2">
        <f t="shared" si="2"/>
        <v>1</v>
      </c>
      <c r="O28" s="2">
        <f t="shared" si="2"/>
        <v>27589.27</v>
      </c>
      <c r="P28" s="2">
        <f t="shared" si="2"/>
        <v>14070</v>
      </c>
      <c r="Q28" s="2">
        <f t="shared" si="2"/>
        <v>915</v>
      </c>
      <c r="R28" s="6">
        <f t="shared" si="2"/>
        <v>142019.27000000002</v>
      </c>
      <c r="T28" s="5">
        <f>SUM(R19:R27)</f>
        <v>22906</v>
      </c>
    </row>
  </sheetData>
  <mergeCells count="1">
    <mergeCell ref="C1:P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14</vt:i4>
      </vt:variant>
    </vt:vector>
  </HeadingPairs>
  <TitlesOfParts>
    <vt:vector size="14" baseType="lpstr">
      <vt:lpstr>รวม</vt:lpstr>
      <vt:lpstr>รวมแยกราย รพ.สต.</vt:lpstr>
      <vt:lpstr>บอน</vt:lpstr>
      <vt:lpstr>โคกก่อง</vt:lpstr>
      <vt:lpstr>หนองขาม</vt:lpstr>
      <vt:lpstr>คำก้าว</vt:lpstr>
      <vt:lpstr>หนองมัง</vt:lpstr>
      <vt:lpstr>หนองไฮ</vt:lpstr>
      <vt:lpstr>ศรีมงคล</vt:lpstr>
      <vt:lpstr>โพนเมือง</vt:lpstr>
      <vt:lpstr>ค้อน้อย</vt:lpstr>
      <vt:lpstr>โนนสูง</vt:lpstr>
      <vt:lpstr>โคกสว่าง</vt:lpstr>
      <vt:lpstr>สระดอกเกษ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Windows11</dc:creator>
  <cp:lastModifiedBy>นางสาวปราณี มันมะณี</cp:lastModifiedBy>
  <dcterms:created xsi:type="dcterms:W3CDTF">2024-01-22T08:07:40Z</dcterms:created>
  <dcterms:modified xsi:type="dcterms:W3CDTF">2025-07-06T03:52:53Z</dcterms:modified>
</cp:coreProperties>
</file>